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tkchi\Documents\"/>
    </mc:Choice>
  </mc:AlternateContent>
  <xr:revisionPtr revIDLastSave="0" documentId="8_{B51D2C67-60A9-466A-AF50-7174493F71AB}" xr6:coauthVersionLast="47" xr6:coauthVersionMax="47" xr10:uidLastSave="{00000000-0000-0000-0000-000000000000}"/>
  <bookViews>
    <workbookView xWindow="-120" yWindow="-120" windowWidth="24240" windowHeight="13020" tabRatio="778" firstSheet="10" activeTab="18" xr2:uid="{00000000-000D-0000-FFFF-FFFF00000000}"/>
  </bookViews>
  <sheets>
    <sheet name="1. Agriculture" sheetId="1" r:id="rId1"/>
    <sheet name="2.Monthly IIP" sheetId="2" r:id="rId2"/>
    <sheet name="3. Industrial products" sheetId="3" r:id="rId3"/>
    <sheet name="4.LEI" sheetId="4" r:id="rId4"/>
    <sheet name="5. LEI by province " sheetId="5" r:id="rId5"/>
    <sheet name="6. Enterprises" sheetId="14" r:id="rId6"/>
    <sheet name="7. Newly-registered enterprise" sheetId="15" r:id="rId7"/>
    <sheet name="8. Resumed enterprise" sheetId="16" r:id="rId8"/>
    <sheet name="9. Temporarily shut down enter" sheetId="17" r:id="rId9"/>
    <sheet name="10. Dissolved enterprise" sheetId="18" r:id="rId10"/>
    <sheet name="11.Investment" sheetId="6" r:id="rId11"/>
    <sheet name="12.FDI" sheetId="21" r:id="rId12"/>
    <sheet name="13. Gross retail sales" sheetId="7" r:id="rId13"/>
    <sheet name="14.Export" sheetId="19" r:id="rId14"/>
    <sheet name="15.Import" sheetId="20" r:id="rId15"/>
    <sheet name="16. CPI" sheetId="13" r:id="rId16"/>
    <sheet name="17. Passenger carried " sheetId="8" r:id="rId17"/>
    <sheet name="18. Freight transport" sheetId="9" r:id="rId18"/>
    <sheet name="19. Tourism" sheetId="2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 localSheetId="9">'[1]PNT-QUOT-#3'!#REF!</definedName>
    <definedName name="\0" localSheetId="12">'[1]PNT-QUOT-#3'!#REF!</definedName>
    <definedName name="\0" localSheetId="15">'[2]PNT-QUOT-#3'!#REF!</definedName>
    <definedName name="\0" localSheetId="16">'[1]PNT-QUOT-#3'!#REF!</definedName>
    <definedName name="\0" localSheetId="18">'[3]PNT-QUOT-#3'!#REF!</definedName>
    <definedName name="\0" localSheetId="4">'[4]PNT-QUOT-#3'!#REF!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'[2]PNT-QUOT-#3'!#REF!</definedName>
    <definedName name="\z" localSheetId="9">'[1]COAT&amp;WRAP-QIOT-#3'!#REF!</definedName>
    <definedName name="\z" localSheetId="12">'[1]COAT&amp;WRAP-QIOT-#3'!#REF!</definedName>
    <definedName name="\z" localSheetId="15">'[2]COAT&amp;WRAP-QIOT-#3'!#REF!</definedName>
    <definedName name="\z" localSheetId="16">'[1]COAT&amp;WRAP-QIOT-#3'!#REF!</definedName>
    <definedName name="\z" localSheetId="18">'[3]COAT&amp;WRAP-QIOT-#3'!#REF!</definedName>
    <definedName name="\z" localSheetId="4">'[4]COAT&amp;WRAP-QIOT-#3'!#REF!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18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18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18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18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 Dissolved enterprise'!$A$8:$H$8</definedName>
    <definedName name="_xlnm._FilterDatabase" localSheetId="2" hidden="1">'3. Industrial products'!$A$8:$WUX$8</definedName>
    <definedName name="_xlnm._FilterDatabase" localSheetId="6" hidden="1">'7. Newly-registered enterprise'!$A$10:$C$10</definedName>
    <definedName name="_xlnm._FilterDatabase" localSheetId="7" hidden="1">'8. Resumed enterprise'!$A$6:$D$6</definedName>
    <definedName name="_xlnm._FilterDatabase" localSheetId="8" hidden="1">'9. Temporarily shut down enter'!$A$8:$D$8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18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18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9">'[1]PNT-QUOT-#3'!#REF!</definedName>
    <definedName name="A" localSheetId="12">'[1]PNT-QUOT-#3'!#REF!</definedName>
    <definedName name="A" localSheetId="15">'[2]PNT-QUOT-#3'!#REF!</definedName>
    <definedName name="A" localSheetId="16">'[1]PNT-QUOT-#3'!#REF!</definedName>
    <definedName name="A" localSheetId="18">'[3]PNT-QUOT-#3'!#REF!</definedName>
    <definedName name="A" localSheetId="4">'[4]PNT-QUOT-#3'!#REF!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'[2]PNT-QUOT-#3'!#REF!</definedName>
    <definedName name="AAA" localSheetId="9">'[5]MTL$-INTER'!#REF!</definedName>
    <definedName name="AAA" localSheetId="12">'[5]MTL$-INTER'!#REF!</definedName>
    <definedName name="AAA" localSheetId="15">'[6]MTL$-INTER'!#REF!</definedName>
    <definedName name="AAA" localSheetId="16">'[5]MTL$-INTER'!#REF!</definedName>
    <definedName name="AAA" localSheetId="18">'[7]MTL$-INTER'!#REF!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'[6]MTL$-INTER'!#REF!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2">'[1]PNT-QUOT-#3'!#REF!</definedName>
    <definedName name="B" localSheetId="15">'[2]PNT-QUOT-#3'!#REF!</definedName>
    <definedName name="B" localSheetId="16">'[1]PNT-QUOT-#3'!#REF!</definedName>
    <definedName name="B" localSheetId="18">'[3]PNT-QUOT-#3'!#REF!</definedName>
    <definedName name="B" localSheetId="2">'[2]PNT-QUOT-#3'!#REF!</definedName>
    <definedName name="B" localSheetId="4">'[4]PNT-QUOT-#3'!#REF!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2">'[1]PNT-QUOT-#3'!#REF!</definedName>
    <definedName name="COAT" localSheetId="15">'[2]PNT-QUOT-#3'!#REF!</definedName>
    <definedName name="COAT" localSheetId="16">'[1]PNT-QUOT-#3'!#REF!</definedName>
    <definedName name="COAT" localSheetId="18">'[3]PNT-QUOT-#3'!#REF!</definedName>
    <definedName name="COAT" localSheetId="2">'[2]PNT-QUOT-#3'!#REF!</definedName>
    <definedName name="COAT" localSheetId="4">'[4]PNT-QUOT-#3'!#REF!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9">'[1]COAT&amp;WRAP-QIOT-#3'!#REF!</definedName>
    <definedName name="FP" localSheetId="12">'[1]COAT&amp;WRAP-QIOT-#3'!#REF!</definedName>
    <definedName name="FP" localSheetId="15">'[2]COAT&amp;WRAP-QIOT-#3'!#REF!</definedName>
    <definedName name="FP" localSheetId="16">'[1]COAT&amp;WRAP-QIOT-#3'!#REF!</definedName>
    <definedName name="FP" localSheetId="18">'[3]COAT&amp;WRAP-QIOT-#3'!#REF!</definedName>
    <definedName name="FP" localSheetId="4">'[4]COAT&amp;WRAP-QIOT-#3'!#REF!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'[8]7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2">'[1]COAT&amp;WRAP-QIOT-#3'!#REF!</definedName>
    <definedName name="IO" localSheetId="15">'[2]COAT&amp;WRAP-QIOT-#3'!#REF!</definedName>
    <definedName name="IO" localSheetId="16">'[1]COAT&amp;WRAP-QIOT-#3'!#REF!</definedName>
    <definedName name="IO" localSheetId="18">'[3]COAT&amp;WRAP-QIOT-#3'!#REF!</definedName>
    <definedName name="IO" localSheetId="4">'[4]COAT&amp;WRAP-QIOT-#3'!#REF!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18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9">'[1]COAT&amp;WRAP-QIOT-#3'!#REF!</definedName>
    <definedName name="MAT" localSheetId="12">'[1]COAT&amp;WRAP-QIOT-#3'!#REF!</definedName>
    <definedName name="MAT" localSheetId="15">'[2]COAT&amp;WRAP-QIOT-#3'!#REF!</definedName>
    <definedName name="MAT" localSheetId="16">'[1]COAT&amp;WRAP-QIOT-#3'!#REF!</definedName>
    <definedName name="MAT" localSheetId="18">'[3]COAT&amp;WRAP-QIOT-#3'!#REF!</definedName>
    <definedName name="MAT" localSheetId="4">'[4]COAT&amp;WRAP-QIOT-#3'!#REF!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9">'[1]COAT&amp;WRAP-QIOT-#3'!#REF!</definedName>
    <definedName name="MF" localSheetId="12">'[1]COAT&amp;WRAP-QIOT-#3'!#REF!</definedName>
    <definedName name="MF" localSheetId="15">'[2]COAT&amp;WRAP-QIOT-#3'!#REF!</definedName>
    <definedName name="MF" localSheetId="16">'[1]COAT&amp;WRAP-QIOT-#3'!#REF!</definedName>
    <definedName name="MF" localSheetId="18">'[3]COAT&amp;WRAP-QIOT-#3'!#REF!</definedName>
    <definedName name="MF" localSheetId="2">'[2]COAT&amp;WRAP-QIOT-#3'!#REF!</definedName>
    <definedName name="MF" localSheetId="4">'[4]COAT&amp;WRAP-QIOT-#3'!#REF!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'[2]COAT&amp;WRAP-QIOT-#3'!#REF!</definedName>
    <definedName name="mnh" localSheetId="9">'[9]2.74'!#REF!</definedName>
    <definedName name="mnh" localSheetId="12">'[10]2.74'!#REF!</definedName>
    <definedName name="mnh" localSheetId="15">'[11]2.74'!#REF!</definedName>
    <definedName name="mnh" localSheetId="16">'[10]2.74'!#REF!</definedName>
    <definedName name="mnh" localSheetId="18">'[10]2.74'!#REF!</definedName>
    <definedName name="mnh" localSheetId="2">'[12]2.74'!#REF!</definedName>
    <definedName name="mnh" localSheetId="4">'[13]2.74'!#REF!</definedName>
    <definedName name="mnh" localSheetId="6">'[9]2.74'!#REF!</definedName>
    <definedName name="mnh" localSheetId="7">'[9]2.74'!#REF!</definedName>
    <definedName name="mnh" localSheetId="8">'[9]2.74'!#REF!</definedName>
    <definedName name="mnh">'[11]2.74'!#REF!</definedName>
    <definedName name="n" localSheetId="9">'[9]2.74'!#REF!</definedName>
    <definedName name="n" localSheetId="12">'[10]2.74'!#REF!</definedName>
    <definedName name="n" localSheetId="15">'[11]2.74'!#REF!</definedName>
    <definedName name="n" localSheetId="16">'[10]2.74'!#REF!</definedName>
    <definedName name="n" localSheetId="18">'[10]2.74'!#REF!</definedName>
    <definedName name="n" localSheetId="2">'[12]2.74'!#REF!</definedName>
    <definedName name="n" localSheetId="4">'[13]2.74'!#REF!</definedName>
    <definedName name="n" localSheetId="7">'[9]2.74'!#REF!</definedName>
    <definedName name="n" localSheetId="8">'[9]2.74'!#REF!</definedName>
    <definedName name="n">'[11]2.74'!#REF!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9">'[1]PNT-QUOT-#3'!#REF!</definedName>
    <definedName name="P" localSheetId="12">'[1]PNT-QUOT-#3'!#REF!</definedName>
    <definedName name="P" localSheetId="15">'[2]PNT-QUOT-#3'!#REF!</definedName>
    <definedName name="P" localSheetId="16">'[1]PNT-QUOT-#3'!#REF!</definedName>
    <definedName name="P" localSheetId="18">'[3]PNT-QUOT-#3'!#REF!</definedName>
    <definedName name="P" localSheetId="4">'[4]PNT-QUOT-#3'!#REF!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'[2]PNT-QUOT-#3'!#REF!</definedName>
    <definedName name="PEJM" localSheetId="9">'[1]COAT&amp;WRAP-QIOT-#3'!#REF!</definedName>
    <definedName name="PEJM" localSheetId="12">'[1]COAT&amp;WRAP-QIOT-#3'!#REF!</definedName>
    <definedName name="PEJM" localSheetId="15">'[2]COAT&amp;WRAP-QIOT-#3'!#REF!</definedName>
    <definedName name="PEJM" localSheetId="16">'[1]COAT&amp;WRAP-QIOT-#3'!#REF!</definedName>
    <definedName name="PEJM" localSheetId="18">'[3]COAT&amp;WRAP-QIOT-#3'!#REF!</definedName>
    <definedName name="PEJM" localSheetId="4">'[4]COAT&amp;WRAP-QIOT-#3'!#REF!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'[2]COAT&amp;WRAP-QIOT-#3'!#REF!</definedName>
    <definedName name="PF" localSheetId="9">'[1]PNT-QUOT-#3'!#REF!</definedName>
    <definedName name="PF" localSheetId="12">'[1]PNT-QUOT-#3'!#REF!</definedName>
    <definedName name="PF" localSheetId="15">'[2]PNT-QUOT-#3'!#REF!</definedName>
    <definedName name="PF" localSheetId="16">'[1]PNT-QUOT-#3'!#REF!</definedName>
    <definedName name="PF" localSheetId="18">'[3]PNT-QUOT-#3'!#REF!</definedName>
    <definedName name="PF" localSheetId="4">'[4]PNT-QUOT-#3'!#REF!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'[2]PNT-QUOT-#3'!#REF!</definedName>
    <definedName name="pj" localSheetId="15" hidden="1">{"'TDTGT (theo Dphuong)'!$A$4:$F$75"}</definedName>
    <definedName name="pj" localSheetId="18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9">[14]IBASE!$AH$16:$AV$110</definedName>
    <definedName name="PM" localSheetId="12">[14]IBASE!$AH$16:$AV$110</definedName>
    <definedName name="PM" localSheetId="18">[15]IBASE!$AH$16:$AV$110</definedName>
    <definedName name="PM" localSheetId="4">[16]IBASE!$AH$16:$AV$110</definedName>
    <definedName name="PM" localSheetId="6">[14]IBASE!$AH$16:$AV$110</definedName>
    <definedName name="PM">[17]IBASE!$AH$16:$AV$110</definedName>
    <definedName name="Print_Area_MI" localSheetId="9">[18]ESTI.!$A$1:$U$52</definedName>
    <definedName name="Print_Area_MI" localSheetId="12">[18]ESTI.!$A$1:$U$52</definedName>
    <definedName name="Print_Area_MI" localSheetId="18">[19]ESTI.!$A$1:$U$52</definedName>
    <definedName name="Print_Area_MI" localSheetId="4">[20]ESTI.!$A$1:$U$52</definedName>
    <definedName name="Print_Area_MI" localSheetId="6">[18]ESTI.!$A$1:$U$52</definedName>
    <definedName name="Print_Area_MI">[20]ESTI.!$A$1:$U$52</definedName>
    <definedName name="_xlnm.Print_Titles" localSheetId="2">'[21]TiÕn ®é thùc hiÖn KC'!#REF!</definedName>
    <definedName name="_xlnm.Print_Titles" localSheetId="7">'[21]TiÕn ®é thùc hiÖn KC'!#REF!</definedName>
    <definedName name="_xlnm.Print_Titles" localSheetId="8">'[21]TiÕn ®é thùc hiÖn KC'!#REF!</definedName>
    <definedName name="_xlnm.Print_Titles">'[21]TiÕn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'[22]ma-pt'!$A$6:$IV$228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2">'[1]COAT&amp;WRAP-QIOT-#3'!#REF!</definedName>
    <definedName name="RT" localSheetId="15">'[2]COAT&amp;WRAP-QIOT-#3'!#REF!</definedName>
    <definedName name="RT" localSheetId="16">'[1]COAT&amp;WRAP-QIOT-#3'!#REF!</definedName>
    <definedName name="RT" localSheetId="18">'[3]COAT&amp;WRAP-QIOT-#3'!#REF!</definedName>
    <definedName name="RT" localSheetId="4">'[4]COAT&amp;WRAP-QIOT-#3'!#REF!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'[2]COAT&amp;WRAP-QIOT-#3'!#REF!</definedName>
    <definedName name="SB" localSheetId="9">[14]IBASE!$AH$7:$AL$14</definedName>
    <definedName name="SB" localSheetId="12">[14]IBASE!$AH$7:$AL$14</definedName>
    <definedName name="SB" localSheetId="18">[15]IBASE!$AH$7:$AL$14</definedName>
    <definedName name="SB" localSheetId="4">[16]IBASE!$AH$7:$AL$14</definedName>
    <definedName name="SB" localSheetId="6">[14]IBASE!$AH$7:$AL$14</definedName>
    <definedName name="SB">[17]IBASE!$AH$7:$AL$14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9">'[18]DI-ESTI'!$A$8:$R$489</definedName>
    <definedName name="SORT_AREA" localSheetId="12">'[18]DI-ESTI'!$A$8:$R$489</definedName>
    <definedName name="SORT_AREA" localSheetId="18">'[19]DI-ESTI'!$A$8:$R$489</definedName>
    <definedName name="SORT_AREA" localSheetId="4">'[20]DI-ESTI'!$A$8:$R$489</definedName>
    <definedName name="SORT_AREA" localSheetId="6">'[18]DI-ESTI'!$A$8:$R$489</definedName>
    <definedName name="SORT_AREA">'[20]DI-ESTI'!$A$8:$R$489</definedName>
    <definedName name="SP" localSheetId="9">'[1]PNT-QUOT-#3'!#REF!</definedName>
    <definedName name="SP" localSheetId="12">'[1]PNT-QUOT-#3'!#REF!</definedName>
    <definedName name="SP" localSheetId="15">'[2]PNT-QUOT-#3'!#REF!</definedName>
    <definedName name="SP" localSheetId="16">'[1]PNT-QUOT-#3'!#REF!</definedName>
    <definedName name="SP" localSheetId="18">'[3]PNT-QUOT-#3'!#REF!</definedName>
    <definedName name="SP" localSheetId="2">'[2]PNT-QUOT-#3'!#REF!</definedName>
    <definedName name="SP" localSheetId="4">'[4]PNT-QUOT-#3'!#REF!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2">'[1]COAT&amp;WRAP-QIOT-#3'!#REF!</definedName>
    <definedName name="THK" localSheetId="15">'[2]COAT&amp;WRAP-QIOT-#3'!#REF!</definedName>
    <definedName name="THK" localSheetId="16">'[1]COAT&amp;WRAP-QIOT-#3'!#REF!</definedName>
    <definedName name="THK" localSheetId="18">'[3]COAT&amp;WRAP-QIOT-#3'!#REF!</definedName>
    <definedName name="THK" localSheetId="4">'[4]COAT&amp;WRAP-QIOT-#3'!#REF!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'[2]COAT&amp;WRAP-QIOT-#3'!#REF!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'[23]7 THAI NGUYEN'!$A$11</definedName>
    <definedName name="xd" localSheetId="12">'[23]7 THAI NGUYEN'!$A$11</definedName>
    <definedName name="xd" localSheetId="18">'[24]7 THAI NGUYEN'!$A$11</definedName>
    <definedName name="xd" localSheetId="4">'[25]7 THAI NGUYEN'!$A$11</definedName>
    <definedName name="xd">'[23]7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26" i="18" l="1"/>
  <c r="E26" i="18" s="1"/>
  <c r="E25" i="18"/>
  <c r="D25" i="18"/>
  <c r="D24" i="18"/>
  <c r="E24" i="18" s="1"/>
  <c r="D23" i="18"/>
  <c r="E23" i="18" s="1"/>
  <c r="D22" i="18"/>
  <c r="E22" i="18" s="1"/>
  <c r="D21" i="18"/>
  <c r="E21" i="18" s="1"/>
  <c r="D20" i="18"/>
  <c r="E20" i="18" s="1"/>
  <c r="D19" i="18"/>
  <c r="E19" i="18" s="1"/>
  <c r="D18" i="18"/>
  <c r="E18" i="18" s="1"/>
  <c r="D17" i="18"/>
  <c r="E17" i="18" s="1"/>
  <c r="D16" i="18"/>
  <c r="E16" i="18" s="1"/>
  <c r="D15" i="18"/>
  <c r="E15" i="18" s="1"/>
  <c r="C14" i="18"/>
  <c r="B14" i="18"/>
  <c r="D13" i="18"/>
  <c r="E13" i="18" s="1"/>
  <c r="E12" i="18"/>
  <c r="D12" i="18"/>
  <c r="D11" i="18"/>
  <c r="E11" i="18" s="1"/>
  <c r="D10" i="18"/>
  <c r="E10" i="18" s="1"/>
  <c r="C9" i="18"/>
  <c r="D9" i="18" s="1"/>
  <c r="E9" i="18" s="1"/>
  <c r="B9" i="18"/>
  <c r="D8" i="18"/>
  <c r="E8" i="18" s="1"/>
  <c r="D26" i="17"/>
  <c r="D25" i="17"/>
  <c r="D24" i="17"/>
  <c r="D23" i="17"/>
  <c r="D22" i="17"/>
  <c r="D21" i="17"/>
  <c r="D20" i="17"/>
  <c r="D19" i="17"/>
  <c r="D18" i="17"/>
  <c r="D17" i="17"/>
  <c r="D16" i="17"/>
  <c r="D15" i="17"/>
  <c r="C14" i="17"/>
  <c r="D14" i="17" s="1"/>
  <c r="B14" i="17"/>
  <c r="D13" i="17"/>
  <c r="D12" i="17"/>
  <c r="D11" i="17"/>
  <c r="D10" i="17"/>
  <c r="C9" i="17"/>
  <c r="D9" i="17" s="1"/>
  <c r="B9" i="17"/>
  <c r="B7" i="17" s="1"/>
  <c r="D8" i="17"/>
  <c r="D26" i="16"/>
  <c r="D25" i="16"/>
  <c r="D24" i="16"/>
  <c r="D23" i="16"/>
  <c r="D22" i="16"/>
  <c r="D21" i="16"/>
  <c r="D20" i="16"/>
  <c r="D19" i="16"/>
  <c r="D18" i="16"/>
  <c r="D17" i="16"/>
  <c r="D16" i="16"/>
  <c r="D15" i="16"/>
  <c r="C14" i="16"/>
  <c r="D14" i="16" s="1"/>
  <c r="B14" i="16"/>
  <c r="D13" i="16"/>
  <c r="D12" i="16"/>
  <c r="D11" i="16"/>
  <c r="D10" i="16"/>
  <c r="C9" i="16"/>
  <c r="B9" i="16"/>
  <c r="D8" i="16"/>
  <c r="C7" i="16"/>
  <c r="B7" i="16"/>
  <c r="I30" i="15"/>
  <c r="H30" i="15"/>
  <c r="G30" i="15"/>
  <c r="P30" i="15" s="1"/>
  <c r="I29" i="15"/>
  <c r="H29" i="15"/>
  <c r="G29" i="15"/>
  <c r="P29" i="15" s="1"/>
  <c r="I28" i="15"/>
  <c r="H28" i="15"/>
  <c r="G28" i="15"/>
  <c r="P28" i="15" s="1"/>
  <c r="P27" i="15"/>
  <c r="I27" i="15"/>
  <c r="H27" i="15"/>
  <c r="G27" i="15"/>
  <c r="I26" i="15"/>
  <c r="H26" i="15"/>
  <c r="G26" i="15"/>
  <c r="P26" i="15" s="1"/>
  <c r="I25" i="15"/>
  <c r="H25" i="15"/>
  <c r="G25" i="15"/>
  <c r="P25" i="15" s="1"/>
  <c r="I24" i="15"/>
  <c r="H24" i="15"/>
  <c r="G24" i="15"/>
  <c r="P24" i="15" s="1"/>
  <c r="P23" i="15"/>
  <c r="I23" i="15"/>
  <c r="H23" i="15"/>
  <c r="G23" i="15"/>
  <c r="I22" i="15"/>
  <c r="H22" i="15"/>
  <c r="G22" i="15"/>
  <c r="P22" i="15" s="1"/>
  <c r="I21" i="15"/>
  <c r="H21" i="15"/>
  <c r="G21" i="15"/>
  <c r="P21" i="15" s="1"/>
  <c r="P20" i="15"/>
  <c r="I20" i="15"/>
  <c r="H20" i="15"/>
  <c r="G20" i="15"/>
  <c r="I19" i="15"/>
  <c r="H19" i="15"/>
  <c r="G19" i="15"/>
  <c r="P19" i="15" s="1"/>
  <c r="N18" i="15"/>
  <c r="M18" i="15"/>
  <c r="L18" i="15"/>
  <c r="L10" i="15" s="1"/>
  <c r="E18" i="15"/>
  <c r="I18" i="15" s="1"/>
  <c r="D18" i="15"/>
  <c r="H18" i="15" s="1"/>
  <c r="C18" i="15"/>
  <c r="G18" i="15" s="1"/>
  <c r="P18" i="15" s="1"/>
  <c r="I17" i="15"/>
  <c r="H17" i="15"/>
  <c r="G17" i="15"/>
  <c r="P17" i="15" s="1"/>
  <c r="I16" i="15"/>
  <c r="H16" i="15"/>
  <c r="G16" i="15"/>
  <c r="P16" i="15" s="1"/>
  <c r="I15" i="15"/>
  <c r="H15" i="15"/>
  <c r="G15" i="15"/>
  <c r="P15" i="15" s="1"/>
  <c r="I14" i="15"/>
  <c r="H14" i="15"/>
  <c r="G14" i="15"/>
  <c r="P14" i="15" s="1"/>
  <c r="N13" i="15"/>
  <c r="M13" i="15"/>
  <c r="M10" i="15" s="1"/>
  <c r="L13" i="15"/>
  <c r="E13" i="15"/>
  <c r="I13" i="15" s="1"/>
  <c r="D13" i="15"/>
  <c r="C13" i="15"/>
  <c r="I12" i="15"/>
  <c r="H12" i="15"/>
  <c r="G12" i="15"/>
  <c r="P12" i="15" s="1"/>
  <c r="P11" i="15"/>
  <c r="N10" i="15"/>
  <c r="Q17" i="14"/>
  <c r="P17" i="14"/>
  <c r="G17" i="14"/>
  <c r="N17" i="14" s="1"/>
  <c r="F17" i="14"/>
  <c r="M17" i="14" s="1"/>
  <c r="E17" i="14"/>
  <c r="L17" i="14" s="1"/>
  <c r="Q16" i="14"/>
  <c r="P16" i="14"/>
  <c r="N16" i="14"/>
  <c r="M16" i="14"/>
  <c r="G16" i="14"/>
  <c r="F16" i="14"/>
  <c r="E16" i="14"/>
  <c r="L16" i="14" s="1"/>
  <c r="Q15" i="14"/>
  <c r="P15" i="14"/>
  <c r="G15" i="14"/>
  <c r="N15" i="14" s="1"/>
  <c r="F15" i="14"/>
  <c r="M15" i="14" s="1"/>
  <c r="E15" i="14"/>
  <c r="L15" i="14" s="1"/>
  <c r="Q14" i="14"/>
  <c r="P14" i="14"/>
  <c r="G14" i="14"/>
  <c r="N14" i="14" s="1"/>
  <c r="F14" i="14"/>
  <c r="M14" i="14" s="1"/>
  <c r="E14" i="14"/>
  <c r="L14" i="14" s="1"/>
  <c r="J13" i="14"/>
  <c r="I13" i="14"/>
  <c r="D13" i="14"/>
  <c r="Q13" i="14" s="1"/>
  <c r="C13" i="14"/>
  <c r="F13" i="14" s="1"/>
  <c r="M13" i="14" s="1"/>
  <c r="B13" i="14"/>
  <c r="Q12" i="14"/>
  <c r="P12" i="14"/>
  <c r="G12" i="14"/>
  <c r="N12" i="14" s="1"/>
  <c r="F12" i="14"/>
  <c r="M12" i="14" s="1"/>
  <c r="E12" i="14"/>
  <c r="L12" i="14" s="1"/>
  <c r="Q11" i="14"/>
  <c r="P11" i="14"/>
  <c r="G11" i="14"/>
  <c r="N11" i="14" s="1"/>
  <c r="F11" i="14"/>
  <c r="M11" i="14" s="1"/>
  <c r="E11" i="14"/>
  <c r="L11" i="14" s="1"/>
  <c r="Q10" i="14"/>
  <c r="P10" i="14"/>
  <c r="L10" i="14"/>
  <c r="G10" i="14"/>
  <c r="N10" i="14" s="1"/>
  <c r="F10" i="14"/>
  <c r="M10" i="14" s="1"/>
  <c r="E10" i="14"/>
  <c r="L8" i="14"/>
  <c r="L7" i="14"/>
  <c r="L5" i="14"/>
  <c r="L4" i="14"/>
  <c r="M4" i="14" s="1"/>
  <c r="E9" i="1"/>
  <c r="E7" i="1"/>
  <c r="E8" i="1"/>
  <c r="D10" i="15" l="1"/>
  <c r="H10" i="15" s="1"/>
  <c r="Q10" i="15" s="1"/>
  <c r="D7" i="16"/>
  <c r="C7" i="17"/>
  <c r="E7" i="17" s="1"/>
  <c r="D9" i="16"/>
  <c r="M7" i="14"/>
  <c r="P13" i="14"/>
  <c r="E10" i="15"/>
  <c r="I10" i="15" s="1"/>
  <c r="R10" i="15" s="1"/>
  <c r="D14" i="18"/>
  <c r="E14" i="18" s="1"/>
  <c r="B7" i="18"/>
  <c r="G13" i="14"/>
  <c r="N13" i="14" s="1"/>
  <c r="C10" i="15"/>
  <c r="G10" i="15" s="1"/>
  <c r="P10" i="15" s="1"/>
  <c r="C7" i="18"/>
  <c r="D7" i="18" s="1"/>
  <c r="E7" i="18" s="1"/>
  <c r="D7" i="17"/>
  <c r="F7" i="17" s="1"/>
  <c r="G13" i="15"/>
  <c r="P13" i="15" s="1"/>
  <c r="N4" i="14"/>
  <c r="N7" i="14"/>
  <c r="H13" i="15"/>
  <c r="E13" i="14"/>
  <c r="L13" i="14" s="1"/>
</calcChain>
</file>

<file path=xl/sharedStrings.xml><?xml version="1.0" encoding="utf-8"?>
<sst xmlns="http://schemas.openxmlformats.org/spreadsheetml/2006/main" count="814" uniqueCount="443">
  <si>
    <t>%</t>
  </si>
  <si>
    <t>Tháng 02</t>
  </si>
  <si>
    <t>02 tháng</t>
  </si>
  <si>
    <t>năm</t>
  </si>
  <si>
    <t>"</t>
  </si>
  <si>
    <t>Gia Lai</t>
  </si>
  <si>
    <t xml:space="preserve">An Giang </t>
  </si>
  <si>
    <t>An Giang</t>
  </si>
  <si>
    <t>Tổng</t>
  </si>
  <si>
    <t>(Tỷ đồng)</t>
  </si>
  <si>
    <t>(%)</t>
  </si>
  <si>
    <t xml:space="preserve"> (%)</t>
  </si>
  <si>
    <t xml:space="preserve">     </t>
  </si>
  <si>
    <t>(2024)</t>
  </si>
  <si>
    <t>+/-</t>
  </si>
  <si>
    <t>BQ</t>
  </si>
  <si>
    <t>02 tháng năm 2025</t>
  </si>
  <si>
    <t>Số</t>
  </si>
  <si>
    <t xml:space="preserve">Vốn </t>
  </si>
  <si>
    <t>Số lao</t>
  </si>
  <si>
    <t>DN</t>
  </si>
  <si>
    <t>đăng ký</t>
  </si>
  <si>
    <t>động</t>
  </si>
  <si>
    <t>(DN)</t>
  </si>
  <si>
    <t>(Người)</t>
  </si>
  <si>
    <t>2. Index of Industrial Production (IIP) by industrial activity</t>
  </si>
  <si>
    <t>2 months</t>
  </si>
  <si>
    <t>Y-o-Y</t>
  </si>
  <si>
    <t>M-o-M</t>
  </si>
  <si>
    <t>in 2026</t>
  </si>
  <si>
    <t>growth rate</t>
  </si>
  <si>
    <t>Entire Industry</t>
  </si>
  <si>
    <t>Mining</t>
  </si>
  <si>
    <t>Mining of hard coal and lignite</t>
  </si>
  <si>
    <t>Extraction of crude petroleum and natural gas</t>
  </si>
  <si>
    <t>Mining of metal ores</t>
  </si>
  <si>
    <t>Other mining and quarrying</t>
  </si>
  <si>
    <t>Support activities for other mining and quarrying</t>
  </si>
  <si>
    <t>Manufacturing</t>
  </si>
  <si>
    <t>Manufacture of food products</t>
  </si>
  <si>
    <t>Manufacture of beverages</t>
  </si>
  <si>
    <t>Manufacture of tobacco products</t>
  </si>
  <si>
    <t xml:space="preserve">Manufacture of textiles </t>
  </si>
  <si>
    <t>Manufacture of wearing apparels</t>
  </si>
  <si>
    <t>Manufacture of leather and related products</t>
  </si>
  <si>
    <t>Manufacture of wood and products of wood, bamboo, and schizostachyum aciculare (except furniture);manufacture of products of wood, cork, straw and plaiting material</t>
  </si>
  <si>
    <t>Manufacture of paper and paper products</t>
  </si>
  <si>
    <t>Printing and the reproduction of recorded media</t>
  </si>
  <si>
    <t>Manufacture of coke, refined petroleum products</t>
  </si>
  <si>
    <t xml:space="preserve">Manufacture of chemicals and chemical products </t>
  </si>
  <si>
    <t>Manufacture of pharmaceuticals, medicinal chemical and botanical products</t>
  </si>
  <si>
    <t>Manufacture of rubber and plastic products</t>
  </si>
  <si>
    <t>Manufacture of other non-metallic mineral products</t>
  </si>
  <si>
    <t>Manufacture of basic metals</t>
  </si>
  <si>
    <t xml:space="preserve">Manufacture of fabricated metal products (except machinery and equipment) </t>
  </si>
  <si>
    <t>Manufacture of computer, electronic and optical product</t>
  </si>
  <si>
    <t>Manufacture of electric equipment</t>
  </si>
  <si>
    <t>Manufacture of machinery and equipment n.e.c</t>
  </si>
  <si>
    <t>Manufacture of motor vehicles</t>
  </si>
  <si>
    <t>Manufacture of other transport equipment</t>
  </si>
  <si>
    <t>Manufacture of furniture</t>
  </si>
  <si>
    <t>Other manufacturing n.e.c.</t>
  </si>
  <si>
    <t>Repair, maintenance and installation of machinery and equipment</t>
  </si>
  <si>
    <t>Production and distribution of electricity</t>
  </si>
  <si>
    <t>Water supply; sewerage, waste  management and remediation activities</t>
  </si>
  <si>
    <t>Water collection, treatment and supply</t>
  </si>
  <si>
    <t>Sewerage and wastewater treatment</t>
  </si>
  <si>
    <t>Waste collection, treatment and disposal activities;
materials recovery</t>
  </si>
  <si>
    <t>Unit</t>
  </si>
  <si>
    <t>Performance</t>
  </si>
  <si>
    <t>Estimate</t>
  </si>
  <si>
    <t>Accrual</t>
  </si>
  <si>
    <t>February 2026</t>
  </si>
  <si>
    <t>January</t>
  </si>
  <si>
    <t>February</t>
  </si>
  <si>
    <t xml:space="preserve"> Y-o-Y </t>
  </si>
  <si>
    <t xml:space="preserve"> Y-o-Y growth rate </t>
  </si>
  <si>
    <t>Coal (processed)</t>
  </si>
  <si>
    <t xml:space="preserve"> '000 t. </t>
  </si>
  <si>
    <t>Crude oil</t>
  </si>
  <si>
    <t>Natural gas</t>
  </si>
  <si>
    <t>Mm³</t>
  </si>
  <si>
    <t>Liquefied gas (LPG)</t>
  </si>
  <si>
    <t>Petroleum, gasoline</t>
  </si>
  <si>
    <t>Alumina</t>
  </si>
  <si>
    <t xml:space="preserve">Processed seafood </t>
  </si>
  <si>
    <t xml:space="preserve">Fresh milk </t>
  </si>
  <si>
    <t>Mn L</t>
  </si>
  <si>
    <t>Powdered milk</t>
  </si>
  <si>
    <t>Refined sugar</t>
  </si>
  <si>
    <t>Sodium glutamate</t>
  </si>
  <si>
    <t xml:space="preserve">Animal feed </t>
  </si>
  <si>
    <t>Aquatic feed</t>
  </si>
  <si>
    <t>Beer</t>
  </si>
  <si>
    <t xml:space="preserve">Cigarettes </t>
  </si>
  <si>
    <t>Mil packs</t>
  </si>
  <si>
    <t>Fabrics from natural yarn</t>
  </si>
  <si>
    <t>M m²</t>
  </si>
  <si>
    <t>Fabrics from synthetic yarn</t>
  </si>
  <si>
    <t>Regular clothes</t>
  </si>
  <si>
    <t>Mil pieces</t>
  </si>
  <si>
    <t>Leather shoes and sandals</t>
  </si>
  <si>
    <t>Mil pairs</t>
  </si>
  <si>
    <t>Urea fertilizer</t>
  </si>
  <si>
    <t>NPK fertilizer</t>
  </si>
  <si>
    <t>Chemical paint</t>
  </si>
  <si>
    <t>Cement</t>
  </si>
  <si>
    <t>Mil tons</t>
  </si>
  <si>
    <t>Iron and crude steel</t>
  </si>
  <si>
    <t>Rolled steel</t>
  </si>
  <si>
    <t>Steel bar, angle bar</t>
  </si>
  <si>
    <t>Mobile phones</t>
  </si>
  <si>
    <t>Mil. Phones</t>
  </si>
  <si>
    <t>Phone components</t>
  </si>
  <si>
    <t>Tril. VND</t>
  </si>
  <si>
    <t>Television</t>
  </si>
  <si>
    <t xml:space="preserve"> '000 TVs</t>
  </si>
  <si>
    <t>Automobiles</t>
  </si>
  <si>
    <t xml:space="preserve"> '000 units</t>
  </si>
  <si>
    <t>Motorcycles</t>
  </si>
  <si>
    <t>Electricity for production</t>
  </si>
  <si>
    <t>Bil kWh</t>
  </si>
  <si>
    <t>Processed water</t>
  </si>
  <si>
    <t>4. Labor employed index (LEI) for industrial enterprises</t>
  </si>
  <si>
    <t>LEI</t>
  </si>
  <si>
    <t>as of</t>
  </si>
  <si>
    <r>
      <t>01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February 2026</t>
    </r>
  </si>
  <si>
    <t>Remediation activities and other waste management services</t>
  </si>
  <si>
    <t xml:space="preserve">5. Labor employed index (LEI) for industrial enterprises </t>
  </si>
  <si>
    <t>by province/municipality</t>
  </si>
  <si>
    <t>Ha Noi</t>
  </si>
  <si>
    <t>Bac Ninh</t>
  </si>
  <si>
    <t>Quang Ninh</t>
  </si>
  <si>
    <t>Hai Phong</t>
  </si>
  <si>
    <t>Hung Yen</t>
  </si>
  <si>
    <t>Ninh Binh</t>
  </si>
  <si>
    <t>Cao Bang</t>
  </si>
  <si>
    <t>Tuyen Quang</t>
  </si>
  <si>
    <t>Lao Cai</t>
  </si>
  <si>
    <t>Thai Nguyen</t>
  </si>
  <si>
    <t>Lang Son</t>
  </si>
  <si>
    <t>Phu Tho</t>
  </si>
  <si>
    <t>Dien Bien</t>
  </si>
  <si>
    <t>Lai Chau</t>
  </si>
  <si>
    <t>Son La</t>
  </si>
  <si>
    <t>Thanh Hoa</t>
  </si>
  <si>
    <t>Nghe An</t>
  </si>
  <si>
    <t>Ha Tinh</t>
  </si>
  <si>
    <t>Quang Tri</t>
  </si>
  <si>
    <t>Hue</t>
  </si>
  <si>
    <t>Da Nang</t>
  </si>
  <si>
    <t>Quang Ngai</t>
  </si>
  <si>
    <t>Khanh Hoa</t>
  </si>
  <si>
    <t>Dak Lak</t>
  </si>
  <si>
    <t>Lam Dong</t>
  </si>
  <si>
    <t>Tay Ninh</t>
  </si>
  <si>
    <t>Dong Nai</t>
  </si>
  <si>
    <t>Ho Chi Minh City</t>
  </si>
  <si>
    <t>Vinh Long</t>
  </si>
  <si>
    <t>Dong Thap</t>
  </si>
  <si>
    <t>Can Tho</t>
  </si>
  <si>
    <t>Ca Mau</t>
  </si>
  <si>
    <t>Performance of the same period last year</t>
  </si>
  <si>
    <t>Performance of this period</t>
  </si>
  <si>
    <t>The North</t>
  </si>
  <si>
    <t>The South</t>
  </si>
  <si>
    <t>Cultivation of other crops</t>
  </si>
  <si>
    <t>Maize</t>
  </si>
  <si>
    <t>Sweet potato</t>
  </si>
  <si>
    <t>Soya</t>
  </si>
  <si>
    <t>Peanut</t>
  </si>
  <si>
    <t xml:space="preserve">6. Enterprise indicators </t>
  </si>
  <si>
    <t>of 2026</t>
  </si>
  <si>
    <t>over (%)</t>
  </si>
  <si>
    <t>Number of newly registered enterprises (Enterprise)</t>
  </si>
  <si>
    <t>Registered capital  (Billion VND)</t>
  </si>
  <si>
    <t>Number of employees (Employee)</t>
  </si>
  <si>
    <t>Average registered capital per enterprise (Billion VND)</t>
  </si>
  <si>
    <t>Number of resumed enterprises (Enterprise)</t>
  </si>
  <si>
    <t>Number of temporarily shutdown enterprises (Enterprise)</t>
  </si>
  <si>
    <t>Number of enterprises temporarily suspended awaiting dissolution procedures (Enterprise)</t>
  </si>
  <si>
    <t>Number of completely dissolved enterprises (Enterprise)</t>
  </si>
  <si>
    <t xml:space="preserve">7. Number of newly registered enterprises </t>
  </si>
  <si>
    <t>Number of</t>
  </si>
  <si>
    <t xml:space="preserve">Registered </t>
  </si>
  <si>
    <t>enterprises</t>
  </si>
  <si>
    <t>capital</t>
  </si>
  <si>
    <t>employees</t>
  </si>
  <si>
    <t>(Enterprise)</t>
  </si>
  <si>
    <t>(Billion VND)</t>
  </si>
  <si>
    <t>(Person)</t>
  </si>
  <si>
    <t>2 months of 2026</t>
  </si>
  <si>
    <t xml:space="preserve">2 months of 2026 </t>
  </si>
  <si>
    <t>Year-on-year (%)</t>
  </si>
  <si>
    <t>TOTAL</t>
  </si>
  <si>
    <t>By kind of economic activity</t>
  </si>
  <si>
    <t>Agriculture, forestry and fishing</t>
  </si>
  <si>
    <t>Industry and construction</t>
  </si>
  <si>
    <t>Mining and quarrying</t>
  </si>
  <si>
    <t>Electricity, water, and gas supply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</si>
  <si>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</si>
  <si>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</si>
  <si>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</si>
  <si>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</si>
  <si>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</si>
  <si>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</si>
  <si>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</si>
  <si>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</si>
  <si>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</si>
  <si>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</si>
  <si>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</si>
  <si>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</si>
  <si>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services; tourism; renting and leasing of machinery and equipment, tools; and other support services</t>
  </si>
  <si>
    <t>Other service activities</t>
  </si>
  <si>
    <t xml:space="preserve">8. Number of resumed enterprises </t>
  </si>
  <si>
    <t>Enterprise</t>
  </si>
  <si>
    <t>of 2025</t>
  </si>
  <si>
    <t>Production and distribution of electricity, water, gas</t>
  </si>
  <si>
    <t>9. Number of enterprises temporarily shut down for a definite time</t>
  </si>
  <si>
    <t>10. Number of enterprises with complete procedures for dissolution</t>
  </si>
  <si>
    <t xml:space="preserve">11. Total disbursed State budget investment </t>
  </si>
  <si>
    <t>Bill. VND</t>
  </si>
  <si>
    <t>Disbursed</t>
  </si>
  <si>
    <t>Estimated</t>
  </si>
  <si>
    <t>Acrual</t>
  </si>
  <si>
    <t>02 months of</t>
  </si>
  <si>
    <t xml:space="preserve">02 months </t>
  </si>
  <si>
    <t>of</t>
  </si>
  <si>
    <t>over the plan</t>
  </si>
  <si>
    <t>of 2026 (%)</t>
  </si>
  <si>
    <t>Y-o-Y (%)</t>
  </si>
  <si>
    <t>Central</t>
  </si>
  <si>
    <t>Of which:</t>
  </si>
  <si>
    <t>Ministry of Construction</t>
  </si>
  <si>
    <t>Ministry of Agriculture &amp; Environment</t>
  </si>
  <si>
    <t>Ministry of Health</t>
  </si>
  <si>
    <t>Ministry of Education &amp; Training</t>
  </si>
  <si>
    <t>Ministry of Culture, Sports &amp; Tourism</t>
  </si>
  <si>
    <t>Ministry of Industry &amp; Trade</t>
  </si>
  <si>
    <t>Ministry of Science &amp; Technolygy</t>
  </si>
  <si>
    <t>Local</t>
  </si>
  <si>
    <t>Provincial level</t>
  </si>
  <si>
    <t>Commune level</t>
  </si>
  <si>
    <t>By province</t>
  </si>
  <si>
    <t>Ho Chi Minh city</t>
  </si>
  <si>
    <t>Daklak</t>
  </si>
  <si>
    <r>
      <t>12. Licensed inward FDI projects from 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January to 28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 February, 2026 </t>
    </r>
  </si>
  <si>
    <t>Mill. USD</t>
  </si>
  <si>
    <t>Number of projects</t>
  </si>
  <si>
    <t>Newly registered</t>
  </si>
  <si>
    <t xml:space="preserve">Adjusting registered </t>
  </si>
  <si>
    <t>(Project)</t>
  </si>
  <si>
    <t xml:space="preserve">capital </t>
  </si>
  <si>
    <t xml:space="preserve">TOTAL </t>
  </si>
  <si>
    <t xml:space="preserve">By province  </t>
  </si>
  <si>
    <t>Thua Thien Hua</t>
  </si>
  <si>
    <t xml:space="preserve">Dong Thap </t>
  </si>
  <si>
    <t xml:space="preserve">By country and territory  </t>
  </si>
  <si>
    <t>Singapore</t>
  </si>
  <si>
    <t>China</t>
  </si>
  <si>
    <t>Japan</t>
  </si>
  <si>
    <t>Special Administration Hong Kong (China)</t>
  </si>
  <si>
    <t>United State</t>
  </si>
  <si>
    <t>Samoa</t>
  </si>
  <si>
    <t>Taiwan (China)</t>
  </si>
  <si>
    <t>Netherlands</t>
  </si>
  <si>
    <t xml:space="preserve">Armenia. </t>
  </si>
  <si>
    <t>United Kingdom</t>
  </si>
  <si>
    <t>Seychelles</t>
  </si>
  <si>
    <t>Malaysia</t>
  </si>
  <si>
    <t>Canada</t>
  </si>
  <si>
    <t>Philippines</t>
  </si>
  <si>
    <t>17. Passengers carried</t>
  </si>
  <si>
    <t>I. Passengers carried (Thous. passengers)</t>
  </si>
  <si>
    <t>By transport sector</t>
  </si>
  <si>
    <t>Domestic</t>
  </si>
  <si>
    <t>Overseas</t>
  </si>
  <si>
    <t>By type of transport</t>
  </si>
  <si>
    <t>Railway</t>
  </si>
  <si>
    <t>Seaway</t>
  </si>
  <si>
    <t>Inland waterway</t>
  </si>
  <si>
    <t>Road</t>
  </si>
  <si>
    <t>Airway</t>
  </si>
  <si>
    <t>II. Passenger caried (Mill. Passengers.km)</t>
  </si>
  <si>
    <t>18. Freight transport</t>
  </si>
  <si>
    <t>I. Freight carried (Thousand tons)</t>
  </si>
  <si>
    <t>19. International visitors to Viet Nam</t>
  </si>
  <si>
    <t>Person</t>
  </si>
  <si>
    <t>By country and territory</t>
  </si>
  <si>
    <t>Asia</t>
  </si>
  <si>
    <t>People's Republic of China</t>
  </si>
  <si>
    <t>Korea, Republic of</t>
  </si>
  <si>
    <t>Thailand</t>
  </si>
  <si>
    <t>Cambodia</t>
  </si>
  <si>
    <t>Lao PDR</t>
  </si>
  <si>
    <t>Indonesia</t>
  </si>
  <si>
    <t>India</t>
  </si>
  <si>
    <t>Others</t>
  </si>
  <si>
    <t>America</t>
  </si>
  <si>
    <t>United States</t>
  </si>
  <si>
    <t>Europe</t>
  </si>
  <si>
    <t>Russian Federation</t>
  </si>
  <si>
    <t>France</t>
  </si>
  <si>
    <t>Germany</t>
  </si>
  <si>
    <t>Spain</t>
  </si>
  <si>
    <t>Italy</t>
  </si>
  <si>
    <t>Sweden</t>
  </si>
  <si>
    <t>Denmark</t>
  </si>
  <si>
    <t>Switzerland</t>
  </si>
  <si>
    <t>Belgium</t>
  </si>
  <si>
    <t>Norway</t>
  </si>
  <si>
    <t>Czech Republic</t>
  </si>
  <si>
    <t>Poland</t>
  </si>
  <si>
    <t>Ocenia</t>
  </si>
  <si>
    <t>Australia</t>
  </si>
  <si>
    <t>New Zealand</t>
  </si>
  <si>
    <t>Africa</t>
  </si>
  <si>
    <t>II. Passenger carried 
(Mill. Passengers.km)</t>
  </si>
  <si>
    <t xml:space="preserve">16. Consumer price index, gold and USD price index </t>
  </si>
  <si>
    <t xml:space="preserve">         and core inflation in February 2026</t>
  </si>
  <si>
    <t>February 2026 compared to:</t>
  </si>
  <si>
    <t xml:space="preserve">Average 2 months of </t>
  </si>
  <si>
    <t xml:space="preserve"> 2026 compared to</t>
  </si>
  <si>
    <t xml:space="preserve"> same period of 2025</t>
  </si>
  <si>
    <t xml:space="preserve">Base year </t>
  </si>
  <si>
    <t>December</t>
  </si>
  <si>
    <t>CONSUMER PRICE INDEX</t>
  </si>
  <si>
    <t>Food and foodstuff</t>
  </si>
  <si>
    <t xml:space="preserve">    Of which:</t>
  </si>
  <si>
    <t>Food</t>
  </si>
  <si>
    <t>Foodstuff</t>
  </si>
  <si>
    <t>Eating out</t>
  </si>
  <si>
    <t>Beverage and cigarette</t>
  </si>
  <si>
    <t>Garment, hat, footwear</t>
  </si>
  <si>
    <r>
      <t xml:space="preserve">Housing, electricity, water, fuel and construction materials  </t>
    </r>
    <r>
      <rPr>
        <vertAlign val="superscript"/>
        <sz val="9.5"/>
        <rFont val="Arial"/>
        <family val="2"/>
      </rPr>
      <t>(*)</t>
    </r>
  </si>
  <si>
    <t>Household equipment and goods</t>
  </si>
  <si>
    <t>Medicine and health care services</t>
  </si>
  <si>
    <t>Health care services</t>
  </si>
  <si>
    <t>Transport</t>
  </si>
  <si>
    <t xml:space="preserve">Information and communications </t>
  </si>
  <si>
    <t>Education</t>
  </si>
  <si>
    <t>Education services</t>
  </si>
  <si>
    <t>Culture, entertainment and tourism</t>
  </si>
  <si>
    <t>Other goods and services</t>
  </si>
  <si>
    <t>GOLD PRICE INDEX</t>
  </si>
  <si>
    <t>USD PRICE INDEX</t>
  </si>
  <si>
    <t>CORE INFLATION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</si>
  <si>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and constructional material.</t>
    </r>
  </si>
  <si>
    <t>Thous. Ha</t>
  </si>
  <si>
    <t>Vegetables n.e.c</t>
  </si>
  <si>
    <t>Beans n.e.c</t>
  </si>
  <si>
    <t>This period 
Y-o-Y (%)</t>
  </si>
  <si>
    <t>3. Selected Key Industrial Products</t>
  </si>
  <si>
    <t>VIET NAM</t>
  </si>
  <si>
    <t>South Korea</t>
  </si>
  <si>
    <t>Preliminary</t>
  </si>
  <si>
    <t>The first two months 
of 2026</t>
  </si>
  <si>
    <t>Gross</t>
  </si>
  <si>
    <t xml:space="preserve"> Structure </t>
  </si>
  <si>
    <t xml:space="preserve">Year-on-year </t>
  </si>
  <si>
    <t>Retail sales of goods</t>
  </si>
  <si>
    <t>Traveling services</t>
  </si>
  <si>
    <t xml:space="preserve">Other services </t>
  </si>
  <si>
    <t>14. Exports of goods</t>
  </si>
  <si>
    <t>1000 tons, Mill. USD</t>
  </si>
  <si>
    <t>Volume</t>
  </si>
  <si>
    <t>Value</t>
  </si>
  <si>
    <t>Domestic economic sector</t>
  </si>
  <si>
    <t>FDI sector</t>
  </si>
  <si>
    <t>Fishery products</t>
  </si>
  <si>
    <t>Fruits and vegetables</t>
  </si>
  <si>
    <t>Cashew nut</t>
  </si>
  <si>
    <t>Coffee</t>
  </si>
  <si>
    <t>Tea</t>
  </si>
  <si>
    <t>Pepper</t>
  </si>
  <si>
    <t>Rice</t>
  </si>
  <si>
    <t>Manioc and manioc products</t>
  </si>
  <si>
    <t>Sweets and cereal products</t>
  </si>
  <si>
    <t>Animal feed and materials</t>
  </si>
  <si>
    <t>Clinker and cement</t>
  </si>
  <si>
    <t>Petroleum products</t>
  </si>
  <si>
    <t xml:space="preserve">Chemicals </t>
  </si>
  <si>
    <t>Chemical products</t>
  </si>
  <si>
    <t>Plastic materials</t>
  </si>
  <si>
    <t>Plastic products</t>
  </si>
  <si>
    <t>Rubber</t>
  </si>
  <si>
    <t>Rubber products</t>
  </si>
  <si>
    <t>Handbags, purses, suit-cases, headgear and umbrellas</t>
  </si>
  <si>
    <t>Wood and wooden products</t>
  </si>
  <si>
    <t>Paper and paper products</t>
  </si>
  <si>
    <t>Yarn</t>
  </si>
  <si>
    <t>Textiles and garments</t>
  </si>
  <si>
    <t>Footwear</t>
  </si>
  <si>
    <t>Auxiliary materials for textile, garment, 
leather and footwear</t>
  </si>
  <si>
    <t>Glass and glassware</t>
  </si>
  <si>
    <t>Iron, steel</t>
  </si>
  <si>
    <t>Iron and steel products</t>
  </si>
  <si>
    <t>Other base metals and other base 
metal products</t>
  </si>
  <si>
    <t>Electronic goods, computers and their parts</t>
  </si>
  <si>
    <t>Phones and their parts</t>
  </si>
  <si>
    <t>Still image cameras, video cameras 
and parts thereof</t>
  </si>
  <si>
    <t>Other machinery, equipment, tools and 
spare parts</t>
  </si>
  <si>
    <t>Insulated wires and cables</t>
  </si>
  <si>
    <t>Means of transport and spare parts</t>
  </si>
  <si>
    <t>Furniture products made of materials 
other than wood</t>
  </si>
  <si>
    <t>Toys, sports equipment and parts thereof</t>
  </si>
  <si>
    <t>15. Import of goods</t>
  </si>
  <si>
    <t>MAIN ITEMS</t>
  </si>
  <si>
    <t>Milk and milk products</t>
  </si>
  <si>
    <t>Wheats</t>
  </si>
  <si>
    <t>Maize (corn)</t>
  </si>
  <si>
    <t>Soya beans</t>
  </si>
  <si>
    <t>Animal, vegetable fats and oils</t>
  </si>
  <si>
    <t>Other edible food preparations</t>
  </si>
  <si>
    <t>Ores and other minerals product</t>
  </si>
  <si>
    <t>Coal</t>
  </si>
  <si>
    <t xml:space="preserve"> Petroleum products</t>
  </si>
  <si>
    <t>Liquefied petroleum gases (LPG)</t>
  </si>
  <si>
    <t>Other petroleum products</t>
  </si>
  <si>
    <t>Pharmaceutical products</t>
  </si>
  <si>
    <t xml:space="preserve">Fertilizer </t>
  </si>
  <si>
    <t>Essential oils and resinoids; perfumery, 
cosmetic or toilet preparations</t>
  </si>
  <si>
    <t>Paper</t>
  </si>
  <si>
    <t>Paper products</t>
  </si>
  <si>
    <t>Cotton</t>
  </si>
  <si>
    <t>Fabrics</t>
  </si>
  <si>
    <t>Auxiliary materials for textile, garment, 
and footwear</t>
  </si>
  <si>
    <t>Ferrous waste and scrap</t>
  </si>
  <si>
    <t>Iron, steel products</t>
  </si>
  <si>
    <t>Other base metals</t>
  </si>
  <si>
    <t>Other base metals products</t>
  </si>
  <si>
    <t>Electronic goods,computers and their parts</t>
  </si>
  <si>
    <t>Electric consumer products and parts thereof</t>
  </si>
  <si>
    <t>Automobile</t>
  </si>
  <si>
    <t>Of which: Motor vehicles(*)</t>
  </si>
  <si>
    <t>Other means of transport and spare parts</t>
  </si>
  <si>
    <t>(*)Unit, Mill. USD</t>
  </si>
  <si>
    <t>13. Retail sales of goods and services</t>
  </si>
  <si>
    <t>Accommodation and 
 food service activities</t>
  </si>
  <si>
    <r>
      <t>1. Agricultural production as of February 20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>, 2026</t>
    </r>
  </si>
  <si>
    <t>Cultivation of spring rice</t>
  </si>
  <si>
    <t>Harvest of spring rice in
the Mekong River Delta</t>
  </si>
  <si>
    <r>
      <t xml:space="preserve"> as of 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Feb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</si>
</sst>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_(* #,##0.0_);_(* \(#,##0.0\);_(* &quot;-&quot;??_);_(@_)"/>
    <numFmt numFmtId="167" formatCode="_-* #,##0\ _P_t_s_-;\-* #,##0\ _P_t_s_-;_-* &quot;-&quot;\ _P_t_s_-;_-@_-"/>
    <numFmt numFmtId="168" formatCode="_(* #,##0_);_(* \(#,##0\);_(* &quot;-&quot;??_);_(@_)"/>
    <numFmt numFmtId="169" formatCode="\ \ ########"/>
  </numFmts>
  <fonts count="7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3"/>
      <name val=".VnTime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2"/>
      <name val="Arial"/>
      <family val="2"/>
    </font>
    <font>
      <sz val="12"/>
      <name val=".VnTime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0"/>
      <name val=".VnArial"/>
      <family val="2"/>
    </font>
    <font>
      <sz val="14"/>
      <color theme="1"/>
      <name val="Times New Roman"/>
      <family val="2"/>
    </font>
    <font>
      <b/>
      <sz val="9"/>
      <color indexed="8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name val="BEAM-Time-T"/>
    </font>
    <font>
      <sz val="9.5"/>
      <color theme="1"/>
      <name val="Arial"/>
      <family val="2"/>
    </font>
    <font>
      <sz val="9.5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sz val="11"/>
      <color theme="1"/>
      <name val="Calibri"/>
      <family val="2"/>
      <charset val="163"/>
      <scheme val="minor"/>
    </font>
    <font>
      <sz val="11.5"/>
      <name val="Arial"/>
      <family val="2"/>
    </font>
    <font>
      <b/>
      <sz val="11.5"/>
      <name val="Arial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sz val="10"/>
      <name val=".VnTime"/>
      <family val="2"/>
    </font>
    <font>
      <b/>
      <sz val="9.5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i/>
      <sz val="9.5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  <font>
      <b/>
      <sz val="13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vertAlign val="superscript"/>
      <sz val="9"/>
      <name val="Arial"/>
      <family val="2"/>
    </font>
    <font>
      <b/>
      <vertAlign val="superscript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5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7" fillId="0" borderId="0"/>
    <xf numFmtId="0" fontId="6" fillId="0" borderId="0"/>
    <xf numFmtId="0" fontId="14" fillId="0" borderId="0"/>
    <xf numFmtId="165" fontId="1" fillId="0" borderId="0" applyFon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24" fillId="0" borderId="0"/>
    <xf numFmtId="0" fontId="26" fillId="0" borderId="0"/>
    <xf numFmtId="167" fontId="24" fillId="0" borderId="0" applyFont="0" applyFill="0" applyBorder="0" applyAlignment="0" applyProtection="0"/>
    <xf numFmtId="0" fontId="7" fillId="0" borderId="0"/>
    <xf numFmtId="0" fontId="27" fillId="0" borderId="0" applyAlignment="0">
      <alignment vertical="top" wrapText="1"/>
      <protection locked="0"/>
    </xf>
    <xf numFmtId="0" fontId="28" fillId="0" borderId="0"/>
    <xf numFmtId="0" fontId="21" fillId="0" borderId="0"/>
    <xf numFmtId="0" fontId="24" fillId="0" borderId="0"/>
    <xf numFmtId="0" fontId="21" fillId="0" borderId="0"/>
    <xf numFmtId="0" fontId="30" fillId="0" borderId="0"/>
    <xf numFmtId="0" fontId="1" fillId="0" borderId="0"/>
    <xf numFmtId="0" fontId="3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6" fillId="0" borderId="0"/>
    <xf numFmtId="0" fontId="6" fillId="0" borderId="0"/>
    <xf numFmtId="0" fontId="24" fillId="0" borderId="0"/>
    <xf numFmtId="0" fontId="21" fillId="0" borderId="0"/>
    <xf numFmtId="0" fontId="28" fillId="0" borderId="0"/>
    <xf numFmtId="0" fontId="1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43" fillId="0" borderId="0"/>
    <xf numFmtId="0" fontId="6" fillId="0" borderId="0"/>
    <xf numFmtId="0" fontId="24" fillId="0" borderId="0"/>
    <xf numFmtId="0" fontId="1" fillId="0" borderId="0"/>
    <xf numFmtId="0" fontId="43" fillId="0" borderId="0"/>
    <xf numFmtId="0" fontId="1" fillId="0" borderId="0"/>
    <xf numFmtId="165" fontId="24" fillId="0" borderId="0" applyFont="0" applyFill="0" applyBorder="0" applyAlignment="0" applyProtection="0"/>
    <xf numFmtId="0" fontId="1" fillId="0" borderId="0"/>
    <xf numFmtId="0" fontId="48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6" fillId="0" borderId="0"/>
    <xf numFmtId="0" fontId="6" fillId="0" borderId="0"/>
    <xf numFmtId="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24" fillId="0" borderId="0"/>
    <xf numFmtId="0" fontId="2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90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1" fillId="0" borderId="1" xfId="1" applyBorder="1"/>
    <xf numFmtId="0" fontId="1" fillId="0" borderId="2" xfId="1" applyBorder="1" applyAlignment="1">
      <alignment horizontal="center" vertical="center" wrapText="1"/>
    </xf>
    <xf numFmtId="0" fontId="5" fillId="0" borderId="0" xfId="1" applyFont="1"/>
    <xf numFmtId="164" fontId="5" fillId="0" borderId="0" xfId="1" applyNumberFormat="1" applyFont="1" applyAlignment="1">
      <alignment horizontal="right" indent="3"/>
    </xf>
    <xf numFmtId="164" fontId="5" fillId="0" borderId="0" xfId="1" applyNumberFormat="1" applyFont="1" applyAlignment="1">
      <alignment horizontal="right" indent="4"/>
    </xf>
    <xf numFmtId="164" fontId="1" fillId="0" borderId="0" xfId="1" applyNumberFormat="1"/>
    <xf numFmtId="164" fontId="1" fillId="0" borderId="0" xfId="1" applyNumberFormat="1" applyAlignment="1">
      <alignment horizontal="right" indent="3"/>
    </xf>
    <xf numFmtId="164" fontId="1" fillId="0" borderId="0" xfId="1" applyNumberFormat="1" applyAlignment="1">
      <alignment horizontal="right" indent="4"/>
    </xf>
    <xf numFmtId="0" fontId="1" fillId="0" borderId="0" xfId="1" applyAlignment="1">
      <alignment horizontal="right" indent="3"/>
    </xf>
    <xf numFmtId="0" fontId="8" fillId="0" borderId="0" xfId="3" applyFont="1" applyAlignment="1">
      <alignment horizontal="left" wrapText="1"/>
    </xf>
    <xf numFmtId="0" fontId="9" fillId="0" borderId="0" xfId="3" applyFont="1"/>
    <xf numFmtId="0" fontId="10" fillId="0" borderId="0" xfId="3" applyFont="1" applyAlignment="1">
      <alignment horizontal="left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center"/>
    </xf>
    <xf numFmtId="0" fontId="11" fillId="0" borderId="0" xfId="3" applyFont="1" applyAlignment="1">
      <alignment horizontal="right"/>
    </xf>
    <xf numFmtId="0" fontId="10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2" fillId="0" borderId="0" xfId="3" applyFont="1" applyAlignment="1">
      <alignment wrapText="1"/>
    </xf>
    <xf numFmtId="164" fontId="13" fillId="0" borderId="0" xfId="0" applyNumberFormat="1" applyFont="1" applyAlignment="1">
      <alignment horizontal="right" vertical="center" wrapText="1" indent="1"/>
    </xf>
    <xf numFmtId="164" fontId="13" fillId="0" borderId="0" xfId="4" applyNumberFormat="1" applyFont="1" applyAlignment="1">
      <alignment horizontal="right" wrapText="1" indent="1"/>
    </xf>
    <xf numFmtId="0" fontId="5" fillId="0" borderId="0" xfId="5" applyFont="1" applyAlignment="1">
      <alignment horizontal="left"/>
    </xf>
    <xf numFmtId="164" fontId="15" fillId="0" borderId="0" xfId="0" applyNumberFormat="1" applyFont="1" applyAlignment="1">
      <alignment horizontal="right" vertical="center" wrapText="1" indent="1"/>
    </xf>
    <xf numFmtId="166" fontId="13" fillId="0" borderId="0" xfId="6" applyNumberFormat="1" applyFont="1" applyBorder="1" applyAlignment="1">
      <alignment horizontal="right" wrapText="1" indent="1"/>
    </xf>
    <xf numFmtId="0" fontId="10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7" fillId="0" borderId="0" xfId="7" applyFont="1" applyAlignment="1">
      <alignment horizontal="left" wrapText="1" indent="1"/>
    </xf>
    <xf numFmtId="164" fontId="18" fillId="0" borderId="0" xfId="0" applyNumberFormat="1" applyFont="1" applyAlignment="1">
      <alignment horizontal="right" vertical="center" wrapText="1" indent="1"/>
    </xf>
    <xf numFmtId="166" fontId="18" fillId="0" borderId="0" xfId="6" applyNumberFormat="1" applyFont="1" applyBorder="1" applyAlignment="1">
      <alignment horizontal="right" wrapText="1" indent="1"/>
    </xf>
    <xf numFmtId="0" fontId="10" fillId="0" borderId="0" xfId="3" applyFont="1"/>
    <xf numFmtId="0" fontId="5" fillId="0" borderId="0" xfId="3" applyFont="1" applyAlignment="1">
      <alignment horizontal="left" wrapText="1"/>
    </xf>
    <xf numFmtId="166" fontId="5" fillId="0" borderId="0" xfId="6" applyNumberFormat="1" applyFont="1" applyBorder="1" applyAlignment="1">
      <alignment horizontal="right" wrapText="1" indent="1"/>
    </xf>
    <xf numFmtId="0" fontId="19" fillId="0" borderId="0" xfId="3" applyFont="1"/>
    <xf numFmtId="0" fontId="20" fillId="0" borderId="0" xfId="7" applyFont="1" applyAlignment="1">
      <alignment horizontal="left" wrapText="1"/>
    </xf>
    <xf numFmtId="164" fontId="5" fillId="0" borderId="0" xfId="3" applyNumberFormat="1" applyFont="1" applyAlignment="1">
      <alignment horizontal="right" indent="1"/>
    </xf>
    <xf numFmtId="166" fontId="5" fillId="0" borderId="0" xfId="3" applyNumberFormat="1" applyFont="1" applyAlignment="1">
      <alignment horizontal="right" wrapText="1" indent="1"/>
    </xf>
    <xf numFmtId="164" fontId="9" fillId="0" borderId="0" xfId="3" applyNumberFormat="1" applyFont="1"/>
    <xf numFmtId="0" fontId="1" fillId="0" borderId="0" xfId="8" applyFont="1"/>
    <xf numFmtId="0" fontId="18" fillId="0" borderId="0" xfId="9" applyFont="1"/>
    <xf numFmtId="0" fontId="23" fillId="0" borderId="0" xfId="5" applyFont="1"/>
    <xf numFmtId="0" fontId="8" fillId="0" borderId="0" xfId="10" applyFont="1" applyAlignment="1">
      <alignment horizontal="left"/>
    </xf>
    <xf numFmtId="0" fontId="1" fillId="0" borderId="0" xfId="8" applyFont="1" applyAlignment="1">
      <alignment horizontal="center"/>
    </xf>
    <xf numFmtId="0" fontId="1" fillId="0" borderId="0" xfId="5" applyFont="1"/>
    <xf numFmtId="0" fontId="1" fillId="0" borderId="0" xfId="8" applyFont="1" applyAlignment="1">
      <alignment horizontal="centerContinuous"/>
    </xf>
    <xf numFmtId="0" fontId="1" fillId="0" borderId="1" xfId="8" applyFont="1" applyBorder="1" applyAlignment="1">
      <alignment horizontal="centerContinuous"/>
    </xf>
    <xf numFmtId="0" fontId="9" fillId="0" borderId="1" xfId="8" applyFont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9" fillId="0" borderId="0" xfId="8" quotePrefix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25" fillId="0" borderId="3" xfId="8" applyFont="1" applyBorder="1" applyAlignment="1">
      <alignment horizontal="center" vertical="center"/>
    </xf>
    <xf numFmtId="0" fontId="9" fillId="0" borderId="3" xfId="8" applyFont="1" applyBorder="1" applyAlignment="1">
      <alignment horizontal="center" vertical="center"/>
    </xf>
    <xf numFmtId="0" fontId="25" fillId="0" borderId="0" xfId="8" applyFont="1" applyAlignment="1">
      <alignment horizontal="center" vertical="center"/>
    </xf>
    <xf numFmtId="0" fontId="9" fillId="0" borderId="0" xfId="3" applyFont="1" applyAlignment="1">
      <alignment horizontal="left"/>
    </xf>
    <xf numFmtId="0" fontId="9" fillId="0" borderId="0" xfId="5" applyFont="1" applyAlignment="1">
      <alignment horizontal="center"/>
    </xf>
    <xf numFmtId="164" fontId="1" fillId="0" borderId="0" xfId="11" applyNumberFormat="1" applyFont="1" applyAlignment="1">
      <alignment wrapText="1"/>
    </xf>
    <xf numFmtId="164" fontId="1" fillId="0" borderId="0" xfId="11" applyNumberFormat="1" applyFont="1" applyAlignment="1">
      <alignment horizontal="right" wrapText="1" indent="2"/>
    </xf>
    <xf numFmtId="164" fontId="1" fillId="0" borderId="0" xfId="12" applyNumberFormat="1" applyFont="1" applyFill="1" applyBorder="1" applyAlignment="1">
      <alignment horizontal="right" wrapText="1" indent="2"/>
    </xf>
    <xf numFmtId="0" fontId="9" fillId="0" borderId="0" xfId="3" applyFont="1" applyAlignment="1">
      <alignment horizontal="left" wrapText="1"/>
    </xf>
    <xf numFmtId="0" fontId="17" fillId="0" borderId="0" xfId="3" applyFont="1" applyAlignment="1">
      <alignment horizontal="left" wrapText="1"/>
    </xf>
    <xf numFmtId="164" fontId="1" fillId="0" borderId="0" xfId="11" applyNumberFormat="1" applyFont="1" applyAlignment="1">
      <alignment vertical="center" wrapText="1"/>
    </xf>
    <xf numFmtId="164" fontId="1" fillId="0" borderId="0" xfId="11" applyNumberFormat="1" applyFont="1" applyAlignment="1">
      <alignment horizontal="right" vertical="center" wrapText="1" indent="2"/>
    </xf>
    <xf numFmtId="164" fontId="1" fillId="0" borderId="0" xfId="12" applyNumberFormat="1" applyFont="1" applyFill="1" applyBorder="1" applyAlignment="1">
      <alignment vertical="center" wrapText="1"/>
    </xf>
    <xf numFmtId="164" fontId="18" fillId="0" borderId="0" xfId="9" applyNumberFormat="1" applyFont="1"/>
    <xf numFmtId="0" fontId="8" fillId="0" borderId="0" xfId="13" applyFont="1" applyAlignment="1">
      <alignment horizontal="left" wrapText="1"/>
    </xf>
    <xf numFmtId="0" fontId="9" fillId="0" borderId="0" xfId="13" applyFont="1"/>
    <xf numFmtId="0" fontId="10" fillId="0" borderId="0" xfId="13" applyFont="1" applyAlignment="1">
      <alignment horizontal="left"/>
    </xf>
    <xf numFmtId="0" fontId="11" fillId="0" borderId="0" xfId="13" applyFont="1" applyAlignment="1">
      <alignment horizontal="right"/>
    </xf>
    <xf numFmtId="0" fontId="10" fillId="0" borderId="1" xfId="14" applyFont="1" applyBorder="1" applyAlignment="1">
      <alignment horizontal="center" vertical="center" wrapText="1"/>
      <protection locked="0"/>
    </xf>
    <xf numFmtId="0" fontId="9" fillId="0" borderId="1" xfId="14" applyFont="1" applyBorder="1" applyAlignment="1">
      <alignment horizontal="center" vertical="center" wrapText="1"/>
      <protection locked="0"/>
    </xf>
    <xf numFmtId="0" fontId="28" fillId="0" borderId="0" xfId="15"/>
    <xf numFmtId="0" fontId="10" fillId="0" borderId="0" xfId="14" applyFont="1" applyAlignment="1">
      <alignment horizontal="center" vertical="center" wrapText="1"/>
      <protection locked="0"/>
    </xf>
    <xf numFmtId="0" fontId="9" fillId="0" borderId="0" xfId="14" applyFont="1" applyAlignment="1">
      <alignment horizontal="center" vertical="center" wrapText="1"/>
      <protection locked="0"/>
    </xf>
    <xf numFmtId="14" fontId="9" fillId="0" borderId="0" xfId="14" quotePrefix="1" applyNumberFormat="1" applyFont="1" applyAlignment="1">
      <alignment horizontal="center" vertical="center" wrapText="1"/>
      <protection locked="0"/>
    </xf>
    <xf numFmtId="0" fontId="9" fillId="0" borderId="3" xfId="14" applyFont="1" applyBorder="1" applyAlignment="1">
      <alignment horizontal="center" vertical="center" wrapText="1"/>
      <protection locked="0"/>
    </xf>
    <xf numFmtId="164" fontId="5" fillId="0" borderId="0" xfId="13" applyNumberFormat="1" applyFont="1" applyAlignment="1">
      <alignment horizontal="right" vertical="center" wrapText="1" indent="4"/>
    </xf>
    <xf numFmtId="0" fontId="10" fillId="0" borderId="0" xfId="5" applyFont="1" applyAlignment="1">
      <alignment horizontal="left"/>
    </xf>
    <xf numFmtId="0" fontId="9" fillId="0" borderId="0" xfId="13" applyFont="1" applyAlignment="1">
      <alignment horizontal="center" vertical="center" wrapText="1"/>
    </xf>
    <xf numFmtId="164" fontId="1" fillId="0" borderId="0" xfId="13" applyNumberFormat="1" applyFont="1" applyAlignment="1">
      <alignment horizontal="right" vertical="center" wrapText="1" indent="4"/>
    </xf>
    <xf numFmtId="0" fontId="10" fillId="0" borderId="0" xfId="13" applyFont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164" fontId="1" fillId="0" borderId="0" xfId="13" applyNumberFormat="1" applyFont="1" applyAlignment="1">
      <alignment horizontal="right" indent="4"/>
    </xf>
    <xf numFmtId="0" fontId="10" fillId="0" borderId="0" xfId="3" applyFont="1" applyAlignment="1">
      <alignment horizontal="left" wrapText="1"/>
    </xf>
    <xf numFmtId="164" fontId="5" fillId="0" borderId="0" xfId="13" applyNumberFormat="1" applyFont="1" applyAlignment="1">
      <alignment horizontal="right" indent="4"/>
    </xf>
    <xf numFmtId="0" fontId="10" fillId="0" borderId="0" xfId="13" applyFont="1"/>
    <xf numFmtId="0" fontId="19" fillId="0" borderId="0" xfId="13" applyFont="1"/>
    <xf numFmtId="0" fontId="29" fillId="0" borderId="0" xfId="7" applyFont="1" applyAlignment="1">
      <alignment horizontal="left" wrapText="1"/>
    </xf>
    <xf numFmtId="164" fontId="5" fillId="0" borderId="0" xfId="13" applyNumberFormat="1" applyFont="1" applyAlignment="1">
      <alignment horizontal="right" vertical="center" indent="4"/>
    </xf>
    <xf numFmtId="0" fontId="1" fillId="0" borderId="0" xfId="13" applyFont="1"/>
    <xf numFmtId="0" fontId="8" fillId="0" borderId="0" xfId="13" applyFont="1"/>
    <xf numFmtId="0" fontId="8" fillId="0" borderId="0" xfId="13" applyFont="1" applyAlignment="1">
      <alignment wrapText="1"/>
    </xf>
    <xf numFmtId="14" fontId="9" fillId="0" borderId="0" xfId="14" applyNumberFormat="1" applyFont="1" applyAlignment="1">
      <alignment horizontal="center" vertical="center" wrapText="1"/>
      <protection locked="0"/>
    </xf>
    <xf numFmtId="164" fontId="13" fillId="0" borderId="0" xfId="4" applyNumberFormat="1" applyFont="1" applyAlignment="1">
      <alignment horizontal="right" indent="6"/>
    </xf>
    <xf numFmtId="0" fontId="18" fillId="0" borderId="0" xfId="4" applyFont="1" applyAlignment="1">
      <alignment horizontal="left" indent="2"/>
    </xf>
    <xf numFmtId="164" fontId="18" fillId="0" borderId="0" xfId="4" applyNumberFormat="1" applyFont="1" applyAlignment="1">
      <alignment horizontal="right" indent="6"/>
    </xf>
    <xf numFmtId="0" fontId="6" fillId="0" borderId="0" xfId="4"/>
    <xf numFmtId="0" fontId="8" fillId="0" borderId="0" xfId="16" applyFont="1" applyAlignment="1">
      <alignment horizontal="left"/>
    </xf>
    <xf numFmtId="0" fontId="24" fillId="0" borderId="0" xfId="17"/>
    <xf numFmtId="0" fontId="2" fillId="0" borderId="0" xfId="18" applyFont="1"/>
    <xf numFmtId="0" fontId="9" fillId="0" borderId="0" xfId="17" applyFont="1"/>
    <xf numFmtId="0" fontId="4" fillId="0" borderId="3" xfId="17" applyFont="1" applyBorder="1" applyAlignment="1">
      <alignment horizontal="right"/>
    </xf>
    <xf numFmtId="0" fontId="1" fillId="0" borderId="1" xfId="17" applyFont="1" applyBorder="1"/>
    <xf numFmtId="0" fontId="9" fillId="0" borderId="1" xfId="17" applyFont="1" applyBorder="1" applyAlignment="1">
      <alignment horizontal="center" vertical="center" wrapText="1"/>
    </xf>
    <xf numFmtId="0" fontId="9" fillId="0" borderId="1" xfId="17" quotePrefix="1" applyFont="1" applyBorder="1" applyAlignment="1">
      <alignment horizontal="center" vertical="center" wrapText="1"/>
    </xf>
    <xf numFmtId="0" fontId="1" fillId="0" borderId="0" xfId="17" applyFont="1"/>
    <xf numFmtId="0" fontId="9" fillId="0" borderId="0" xfId="17" applyFont="1" applyAlignment="1">
      <alignment horizontal="center" vertical="center" wrapText="1"/>
    </xf>
    <xf numFmtId="0" fontId="9" fillId="0" borderId="3" xfId="17" applyFont="1" applyBorder="1" applyAlignment="1">
      <alignment horizontal="center" vertical="center" wrapText="1"/>
    </xf>
    <xf numFmtId="0" fontId="5" fillId="0" borderId="0" xfId="19" applyFont="1" applyAlignment="1">
      <alignment horizontal="left"/>
    </xf>
    <xf numFmtId="0" fontId="5" fillId="0" borderId="0" xfId="19" applyFont="1"/>
    <xf numFmtId="1" fontId="5" fillId="0" borderId="0" xfId="20" applyNumberFormat="1" applyFont="1" applyAlignment="1">
      <alignment horizontal="right" indent="1"/>
    </xf>
    <xf numFmtId="164" fontId="5" fillId="0" borderId="0" xfId="20" applyNumberFormat="1" applyFont="1" applyAlignment="1">
      <alignment horizontal="right" indent="2"/>
    </xf>
    <xf numFmtId="0" fontId="1" fillId="0" borderId="0" xfId="19" applyFont="1"/>
    <xf numFmtId="0" fontId="4" fillId="0" borderId="0" xfId="19" applyFont="1" applyAlignment="1">
      <alignment horizontal="left"/>
    </xf>
    <xf numFmtId="1" fontId="31" fillId="0" borderId="0" xfId="20" applyNumberFormat="1" applyFont="1" applyAlignment="1">
      <alignment horizontal="right" indent="1"/>
    </xf>
    <xf numFmtId="164" fontId="31" fillId="0" borderId="0" xfId="20" applyNumberFormat="1" applyFont="1" applyAlignment="1">
      <alignment horizontal="right" indent="2"/>
    </xf>
    <xf numFmtId="164" fontId="24" fillId="0" borderId="0" xfId="17" applyNumberFormat="1"/>
    <xf numFmtId="0" fontId="32" fillId="0" borderId="0" xfId="19" applyFont="1"/>
    <xf numFmtId="0" fontId="1" fillId="0" borderId="0" xfId="19" applyFont="1" applyAlignment="1">
      <alignment horizontal="left" indent="1"/>
    </xf>
    <xf numFmtId="1" fontId="33" fillId="0" borderId="0" xfId="20" applyNumberFormat="1" applyFont="1" applyAlignment="1">
      <alignment horizontal="right" indent="1"/>
    </xf>
    <xf numFmtId="164" fontId="33" fillId="0" borderId="0" xfId="20" applyNumberFormat="1" applyFont="1" applyAlignment="1">
      <alignment horizontal="right" indent="2"/>
    </xf>
    <xf numFmtId="164" fontId="1" fillId="0" borderId="0" xfId="20" applyNumberFormat="1" applyAlignment="1">
      <alignment horizontal="right" indent="2"/>
    </xf>
    <xf numFmtId="1" fontId="1" fillId="0" borderId="0" xfId="20" applyNumberFormat="1" applyAlignment="1">
      <alignment horizontal="right" indent="1"/>
    </xf>
    <xf numFmtId="0" fontId="1" fillId="0" borderId="0" xfId="21" applyFont="1" applyAlignment="1">
      <alignment horizontal="left" indent="1"/>
    </xf>
    <xf numFmtId="0" fontId="4" fillId="0" borderId="0" xfId="19" applyFont="1"/>
    <xf numFmtId="164" fontId="1" fillId="0" borderId="0" xfId="17" applyNumberFormat="1" applyFont="1" applyAlignment="1">
      <alignment horizontal="right" indent="1"/>
    </xf>
    <xf numFmtId="164" fontId="1" fillId="0" borderId="0" xfId="17" applyNumberFormat="1" applyFont="1" applyAlignment="1">
      <alignment horizontal="right" indent="2"/>
    </xf>
    <xf numFmtId="0" fontId="1" fillId="0" borderId="0" xfId="22" applyFont="1"/>
    <xf numFmtId="0" fontId="1" fillId="0" borderId="0" xfId="22" applyFont="1" applyAlignment="1">
      <alignment horizontal="left" indent="1"/>
    </xf>
    <xf numFmtId="1" fontId="1" fillId="0" borderId="0" xfId="17" applyNumberFormat="1" applyFont="1" applyAlignment="1">
      <alignment horizontal="right" indent="1"/>
    </xf>
    <xf numFmtId="0" fontId="27" fillId="0" borderId="0" xfId="17" applyFont="1"/>
    <xf numFmtId="0" fontId="8" fillId="0" borderId="0" xfId="23" applyFont="1"/>
    <xf numFmtId="0" fontId="1" fillId="0" borderId="0" xfId="23" applyFont="1"/>
    <xf numFmtId="0" fontId="8" fillId="0" borderId="0" xfId="23" applyFont="1" applyAlignment="1">
      <alignment horizontal="center"/>
    </xf>
    <xf numFmtId="0" fontId="23" fillId="0" borderId="0" xfId="23" applyFont="1"/>
    <xf numFmtId="0" fontId="1" fillId="0" borderId="3" xfId="23" applyFont="1" applyBorder="1"/>
    <xf numFmtId="0" fontId="22" fillId="0" borderId="0" xfId="24"/>
    <xf numFmtId="0" fontId="4" fillId="0" borderId="0" xfId="23" applyFont="1" applyAlignment="1">
      <alignment horizontal="right"/>
    </xf>
    <xf numFmtId="0" fontId="36" fillId="0" borderId="1" xfId="26" applyFont="1" applyBorder="1" applyAlignment="1">
      <alignment horizontal="center" vertical="center" wrapText="1"/>
    </xf>
    <xf numFmtId="0" fontId="35" fillId="0" borderId="0" xfId="25" applyFont="1" applyAlignment="1">
      <alignment horizontal="center" vertical="center" wrapText="1"/>
    </xf>
    <xf numFmtId="0" fontId="36" fillId="0" borderId="0" xfId="26" applyFont="1" applyAlignment="1">
      <alignment horizontal="center" vertical="center" wrapText="1"/>
    </xf>
    <xf numFmtId="164" fontId="36" fillId="0" borderId="0" xfId="23" applyNumberFormat="1" applyFont="1" applyAlignment="1">
      <alignment horizontal="center" vertical="center"/>
    </xf>
    <xf numFmtId="0" fontId="22" fillId="0" borderId="3" xfId="25" applyBorder="1" applyAlignment="1">
      <alignment wrapText="1"/>
    </xf>
    <xf numFmtId="164" fontId="36" fillId="0" borderId="3" xfId="23" applyNumberFormat="1" applyFont="1" applyBorder="1" applyAlignment="1">
      <alignment horizontal="center" vertical="center"/>
    </xf>
    <xf numFmtId="0" fontId="22" fillId="0" borderId="0" xfId="25" applyAlignment="1">
      <alignment wrapText="1"/>
    </xf>
    <xf numFmtId="0" fontId="5" fillId="0" borderId="0" xfId="23" applyFont="1"/>
    <xf numFmtId="164" fontId="13" fillId="0" borderId="0" xfId="2" applyNumberFormat="1" applyFont="1" applyFill="1" applyBorder="1" applyAlignment="1">
      <alignment horizontal="right"/>
    </xf>
    <xf numFmtId="164" fontId="13" fillId="0" borderId="0" xfId="2" applyNumberFormat="1" applyFont="1" applyFill="1" applyBorder="1" applyAlignment="1">
      <alignment horizontal="right" indent="1"/>
    </xf>
    <xf numFmtId="164" fontId="5" fillId="0" borderId="0" xfId="23" applyNumberFormat="1" applyFont="1"/>
    <xf numFmtId="164" fontId="18" fillId="0" borderId="0" xfId="2" applyNumberFormat="1" applyFont="1" applyFill="1" applyBorder="1" applyAlignment="1">
      <alignment horizontal="right"/>
    </xf>
    <xf numFmtId="164" fontId="18" fillId="0" borderId="0" xfId="2" applyNumberFormat="1" applyFont="1" applyFill="1" applyBorder="1" applyAlignment="1">
      <alignment horizontal="right" indent="1"/>
    </xf>
    <xf numFmtId="0" fontId="4" fillId="0" borderId="0" xfId="23" applyFont="1"/>
    <xf numFmtId="1" fontId="1" fillId="0" borderId="0" xfId="23" applyNumberFormat="1" applyFont="1"/>
    <xf numFmtId="164" fontId="1" fillId="0" borderId="0" xfId="23" applyNumberFormat="1" applyFont="1"/>
    <xf numFmtId="0" fontId="1" fillId="0" borderId="0" xfId="26" applyFont="1"/>
    <xf numFmtId="164" fontId="1" fillId="0" borderId="0" xfId="26" applyNumberFormat="1" applyFont="1"/>
    <xf numFmtId="0" fontId="8" fillId="0" borderId="0" xfId="28" applyFont="1"/>
    <xf numFmtId="0" fontId="3" fillId="0" borderId="0" xfId="29" applyFont="1"/>
    <xf numFmtId="0" fontId="22" fillId="0" borderId="0" xfId="25"/>
    <xf numFmtId="0" fontId="6" fillId="0" borderId="0" xfId="30"/>
    <xf numFmtId="0" fontId="37" fillId="0" borderId="0" xfId="29" applyFont="1" applyAlignment="1">
      <alignment horizontal="left"/>
    </xf>
    <xf numFmtId="0" fontId="38" fillId="0" borderId="0" xfId="29" applyFont="1" applyAlignment="1">
      <alignment horizontal="left"/>
    </xf>
    <xf numFmtId="0" fontId="1" fillId="0" borderId="0" xfId="29" applyFont="1"/>
    <xf numFmtId="0" fontId="1" fillId="0" borderId="0" xfId="29" applyFont="1" applyAlignment="1">
      <alignment horizontal="center"/>
    </xf>
    <xf numFmtId="0" fontId="4" fillId="0" borderId="0" xfId="29" applyFont="1" applyAlignment="1">
      <alignment horizontal="right"/>
    </xf>
    <xf numFmtId="0" fontId="1" fillId="0" borderId="1" xfId="29" applyFont="1" applyBorder="1" applyAlignment="1">
      <alignment vertical="center" wrapText="1"/>
    </xf>
    <xf numFmtId="0" fontId="39" fillId="0" borderId="1" xfId="31" applyFont="1" applyBorder="1" applyAlignment="1">
      <alignment horizontal="center" vertical="center" wrapText="1"/>
    </xf>
    <xf numFmtId="0" fontId="1" fillId="0" borderId="0" xfId="29" applyFont="1" applyAlignment="1">
      <alignment vertical="center" wrapText="1"/>
    </xf>
    <xf numFmtId="0" fontId="39" fillId="0" borderId="0" xfId="31" applyFont="1" applyAlignment="1">
      <alignment horizontal="center" vertical="center" wrapText="1"/>
    </xf>
    <xf numFmtId="0" fontId="9" fillId="0" borderId="0" xfId="32" applyFont="1" applyAlignment="1">
      <alignment horizontal="center" vertical="center" wrapText="1"/>
    </xf>
    <xf numFmtId="0" fontId="9" fillId="0" borderId="3" xfId="32" applyFont="1" applyBorder="1" applyAlignment="1">
      <alignment horizontal="center" vertical="center" wrapText="1"/>
    </xf>
    <xf numFmtId="0" fontId="12" fillId="0" borderId="0" xfId="33" applyFont="1" applyAlignment="1">
      <alignment horizontal="left"/>
    </xf>
    <xf numFmtId="164" fontId="5" fillId="2" borderId="0" xfId="4" applyNumberFormat="1" applyFont="1" applyFill="1"/>
    <xf numFmtId="164" fontId="5" fillId="2" borderId="0" xfId="4" applyNumberFormat="1" applyFont="1" applyFill="1" applyAlignment="1">
      <alignment horizontal="right" indent="2"/>
    </xf>
    <xf numFmtId="0" fontId="4" fillId="0" borderId="0" xfId="33" applyFont="1"/>
    <xf numFmtId="164" fontId="5" fillId="2" borderId="0" xfId="4" applyNumberFormat="1" applyFont="1" applyFill="1" applyAlignment="1">
      <alignment vertical="center"/>
    </xf>
    <xf numFmtId="164" fontId="5" fillId="2" borderId="0" xfId="4" applyNumberFormat="1" applyFont="1" applyFill="1" applyAlignment="1">
      <alignment horizontal="right" vertical="center" indent="2"/>
    </xf>
    <xf numFmtId="0" fontId="1" fillId="0" borderId="0" xfId="33" applyFont="1" applyAlignment="1">
      <alignment horizontal="left" indent="1"/>
    </xf>
    <xf numFmtId="164" fontId="1" fillId="2" borderId="0" xfId="4" applyNumberFormat="1" applyFont="1" applyFill="1" applyAlignment="1">
      <alignment vertical="center"/>
    </xf>
    <xf numFmtId="164" fontId="1" fillId="2" borderId="0" xfId="4" applyNumberFormat="1" applyFont="1" applyFill="1" applyAlignment="1">
      <alignment horizontal="right" vertical="center" indent="2"/>
    </xf>
    <xf numFmtId="164" fontId="6" fillId="0" borderId="0" xfId="30" applyNumberFormat="1"/>
    <xf numFmtId="164" fontId="1" fillId="0" borderId="0" xfId="4" applyNumberFormat="1" applyFont="1" applyAlignment="1">
      <alignment horizontal="right" vertical="center" indent="2"/>
    </xf>
    <xf numFmtId="164" fontId="18" fillId="0" borderId="0" xfId="30" applyNumberFormat="1" applyFont="1"/>
    <xf numFmtId="164" fontId="18" fillId="0" borderId="0" xfId="30" applyNumberFormat="1" applyFont="1" applyAlignment="1">
      <alignment horizontal="right" indent="2"/>
    </xf>
    <xf numFmtId="164" fontId="22" fillId="0" borderId="0" xfId="25" applyNumberFormat="1"/>
    <xf numFmtId="0" fontId="24" fillId="0" borderId="0" xfId="28"/>
    <xf numFmtId="0" fontId="40" fillId="0" borderId="0" xfId="29" applyFont="1"/>
    <xf numFmtId="0" fontId="41" fillId="0" borderId="0" xfId="29" applyFont="1"/>
    <xf numFmtId="0" fontId="28" fillId="0" borderId="0" xfId="34"/>
    <xf numFmtId="0" fontId="42" fillId="0" borderId="0" xfId="29" applyFont="1"/>
    <xf numFmtId="0" fontId="1" fillId="0" borderId="0" xfId="35"/>
    <xf numFmtId="0" fontId="9" fillId="0" borderId="0" xfId="29" applyFont="1" applyAlignment="1">
      <alignment horizontal="center" vertical="top" wrapText="1"/>
    </xf>
    <xf numFmtId="1" fontId="9" fillId="0" borderId="0" xfId="36" applyNumberFormat="1" applyFont="1" applyAlignment="1">
      <alignment horizontal="center" vertical="top" wrapText="1"/>
    </xf>
    <xf numFmtId="0" fontId="9" fillId="0" borderId="0" xfId="23" applyFont="1" applyAlignment="1">
      <alignment horizontal="center" vertical="top" wrapText="1"/>
    </xf>
    <xf numFmtId="164" fontId="1" fillId="0" borderId="0" xfId="4" applyNumberFormat="1" applyFont="1" applyAlignment="1">
      <alignment vertical="center"/>
    </xf>
    <xf numFmtId="1" fontId="2" fillId="0" borderId="0" xfId="41" applyNumberFormat="1" applyFont="1"/>
    <xf numFmtId="0" fontId="44" fillId="0" borderId="0" xfId="42" applyFont="1"/>
    <xf numFmtId="0" fontId="44" fillId="0" borderId="0" xfId="41" applyFont="1"/>
    <xf numFmtId="1" fontId="45" fillId="0" borderId="0" xfId="41" applyNumberFormat="1" applyFont="1" applyAlignment="1">
      <alignment horizontal="center"/>
    </xf>
    <xf numFmtId="0" fontId="9" fillId="0" borderId="0" xfId="42" applyFont="1"/>
    <xf numFmtId="0" fontId="9" fillId="0" borderId="0" xfId="41" applyFont="1"/>
    <xf numFmtId="0" fontId="11" fillId="0" borderId="3" xfId="41" applyFont="1" applyBorder="1"/>
    <xf numFmtId="0" fontId="9" fillId="0" borderId="3" xfId="41" applyFont="1" applyBorder="1"/>
    <xf numFmtId="0" fontId="11" fillId="0" borderId="3" xfId="41" applyFont="1" applyBorder="1" applyAlignment="1">
      <alignment horizontal="right"/>
    </xf>
    <xf numFmtId="0" fontId="44" fillId="0" borderId="1" xfId="41" applyFont="1" applyBorder="1"/>
    <xf numFmtId="0" fontId="9" fillId="0" borderId="1" xfId="42" applyFont="1" applyBorder="1" applyAlignment="1">
      <alignment horizontal="center"/>
    </xf>
    <xf numFmtId="0" fontId="39" fillId="0" borderId="1" xfId="43" applyFont="1" applyBorder="1" applyAlignment="1">
      <alignment horizontal="center" wrapText="1"/>
    </xf>
    <xf numFmtId="0" fontId="9" fillId="0" borderId="0" xfId="42" applyFont="1" applyAlignment="1">
      <alignment horizontal="center"/>
    </xf>
    <xf numFmtId="0" fontId="39" fillId="0" borderId="0" xfId="43" applyFont="1" applyAlignment="1">
      <alignment horizontal="center" wrapText="1"/>
    </xf>
    <xf numFmtId="0" fontId="39" fillId="0" borderId="3" xfId="43" applyFont="1" applyBorder="1" applyAlignment="1">
      <alignment horizontal="center" wrapText="1"/>
    </xf>
    <xf numFmtId="1" fontId="9" fillId="0" borderId="3" xfId="42" applyNumberFormat="1" applyFont="1" applyBorder="1" applyAlignment="1">
      <alignment horizontal="center"/>
    </xf>
    <xf numFmtId="0" fontId="46" fillId="0" borderId="0" xfId="42" applyFont="1" applyAlignment="1">
      <alignment horizontal="center" wrapText="1"/>
    </xf>
    <xf numFmtId="164" fontId="9" fillId="0" borderId="0" xfId="41" applyNumberFormat="1" applyFont="1"/>
    <xf numFmtId="0" fontId="10" fillId="0" borderId="0" xfId="41" applyFont="1"/>
    <xf numFmtId="1" fontId="10" fillId="0" borderId="0" xfId="41" applyNumberFormat="1" applyFont="1"/>
    <xf numFmtId="164" fontId="10" fillId="0" borderId="0" xfId="41" applyNumberFormat="1" applyFont="1"/>
    <xf numFmtId="0" fontId="45" fillId="0" borderId="0" xfId="41" applyFont="1"/>
    <xf numFmtId="1" fontId="45" fillId="0" borderId="0" xfId="41" applyNumberFormat="1" applyFont="1"/>
    <xf numFmtId="49" fontId="10" fillId="0" borderId="0" xfId="42" applyNumberFormat="1" applyFont="1" applyAlignment="1">
      <alignment horizontal="left"/>
    </xf>
    <xf numFmtId="1" fontId="9" fillId="0" borderId="0" xfId="41" applyNumberFormat="1" applyFont="1"/>
    <xf numFmtId="0" fontId="9" fillId="0" borderId="0" xfId="42" applyFont="1" applyAlignment="1">
      <alignment horizontal="left"/>
    </xf>
    <xf numFmtId="0" fontId="10" fillId="0" borderId="0" xfId="42" applyFont="1"/>
    <xf numFmtId="0" fontId="1" fillId="0" borderId="0" xfId="42" applyAlignment="1">
      <alignment horizontal="left"/>
    </xf>
    <xf numFmtId="0" fontId="9" fillId="0" borderId="0" xfId="42" applyFont="1" applyAlignment="1">
      <alignment horizontal="left" wrapText="1"/>
    </xf>
    <xf numFmtId="0" fontId="1" fillId="0" borderId="0" xfId="42" applyAlignment="1">
      <alignment horizontal="left" wrapText="1"/>
    </xf>
    <xf numFmtId="0" fontId="9" fillId="0" borderId="0" xfId="44" applyFont="1"/>
    <xf numFmtId="0" fontId="1" fillId="0" borderId="0" xfId="44"/>
    <xf numFmtId="0" fontId="9" fillId="0" borderId="1" xfId="41" applyFont="1" applyBorder="1"/>
    <xf numFmtId="49" fontId="10" fillId="0" borderId="0" xfId="45" applyNumberFormat="1" applyFont="1" applyFill="1" applyBorder="1" applyAlignment="1"/>
    <xf numFmtId="1" fontId="9" fillId="0" borderId="0" xfId="44" applyNumberFormat="1" applyFont="1"/>
    <xf numFmtId="1" fontId="10" fillId="0" borderId="0" xfId="44" applyNumberFormat="1" applyFont="1"/>
    <xf numFmtId="164" fontId="10" fillId="0" borderId="0" xfId="44" applyNumberFormat="1" applyFont="1"/>
    <xf numFmtId="1" fontId="10" fillId="0" borderId="0" xfId="36" applyNumberFormat="1" applyFont="1"/>
    <xf numFmtId="1" fontId="9" fillId="0" borderId="0" xfId="36" applyNumberFormat="1" applyFont="1"/>
    <xf numFmtId="164" fontId="9" fillId="0" borderId="0" xfId="44" applyNumberFormat="1" applyFont="1"/>
    <xf numFmtId="164" fontId="9" fillId="0" borderId="0" xfId="44" applyNumberFormat="1" applyFont="1" applyAlignment="1">
      <alignment horizontal="right"/>
    </xf>
    <xf numFmtId="1" fontId="39" fillId="0" borderId="0" xfId="36" applyNumberFormat="1" applyFont="1"/>
    <xf numFmtId="0" fontId="19" fillId="0" borderId="1" xfId="42" applyFont="1" applyBorder="1"/>
    <xf numFmtId="0" fontId="25" fillId="0" borderId="0" xfId="41" applyFont="1"/>
    <xf numFmtId="0" fontId="23" fillId="0" borderId="0" xfId="41" applyFont="1"/>
    <xf numFmtId="0" fontId="47" fillId="0" borderId="0" xfId="42" applyFont="1"/>
    <xf numFmtId="0" fontId="36" fillId="0" borderId="0" xfId="41" applyFont="1"/>
    <xf numFmtId="0" fontId="36" fillId="0" borderId="0" xfId="42" applyFont="1"/>
    <xf numFmtId="0" fontId="23" fillId="0" borderId="0" xfId="42" applyFont="1"/>
    <xf numFmtId="0" fontId="2" fillId="0" borderId="0" xfId="46" applyFont="1"/>
    <xf numFmtId="0" fontId="37" fillId="0" borderId="0" xfId="47" applyFont="1" applyAlignment="1">
      <alignment horizontal="left"/>
    </xf>
    <xf numFmtId="0" fontId="24" fillId="0" borderId="0" xfId="47" applyFont="1"/>
    <xf numFmtId="0" fontId="1" fillId="0" borderId="0" xfId="46"/>
    <xf numFmtId="0" fontId="1" fillId="0" borderId="0" xfId="48"/>
    <xf numFmtId="0" fontId="23" fillId="0" borderId="0" xfId="47" applyFont="1"/>
    <xf numFmtId="0" fontId="1" fillId="0" borderId="0" xfId="47" applyFont="1"/>
    <xf numFmtId="0" fontId="23" fillId="0" borderId="0" xfId="46" applyFont="1"/>
    <xf numFmtId="0" fontId="4" fillId="0" borderId="0" xfId="47" applyFont="1" applyAlignment="1">
      <alignment horizontal="right"/>
    </xf>
    <xf numFmtId="0" fontId="23" fillId="0" borderId="1" xfId="47" applyFont="1" applyBorder="1"/>
    <xf numFmtId="0" fontId="1" fillId="0" borderId="1" xfId="47" applyFont="1" applyBorder="1"/>
    <xf numFmtId="0" fontId="9" fillId="0" borderId="1" xfId="47" applyFont="1" applyBorder="1" applyAlignment="1">
      <alignment horizontal="center" vertical="center"/>
    </xf>
    <xf numFmtId="0" fontId="9" fillId="0" borderId="0" xfId="47" applyFont="1" applyAlignment="1">
      <alignment horizontal="center" vertical="center"/>
    </xf>
    <xf numFmtId="0" fontId="9" fillId="0" borderId="3" xfId="47" quotePrefix="1" applyFont="1" applyBorder="1" applyAlignment="1">
      <alignment horizontal="center" vertical="center"/>
    </xf>
    <xf numFmtId="0" fontId="9" fillId="0" borderId="3" xfId="47" applyFont="1" applyBorder="1" applyAlignment="1">
      <alignment horizontal="center" vertical="center"/>
    </xf>
    <xf numFmtId="0" fontId="27" fillId="0" borderId="0" xfId="47" applyFont="1"/>
    <xf numFmtId="0" fontId="27" fillId="0" borderId="0" xfId="47" applyFont="1" applyAlignment="1">
      <alignment horizontal="center"/>
    </xf>
    <xf numFmtId="0" fontId="49" fillId="0" borderId="0" xfId="47" applyFont="1" applyAlignment="1">
      <alignment horizontal="left"/>
    </xf>
    <xf numFmtId="2" fontId="5" fillId="0" borderId="0" xfId="49" applyNumberFormat="1" applyFont="1"/>
    <xf numFmtId="2" fontId="5" fillId="0" borderId="0" xfId="49" applyNumberFormat="1" applyFont="1" applyAlignment="1">
      <alignment horizontal="right" indent="1"/>
    </xf>
    <xf numFmtId="2" fontId="5" fillId="0" borderId="0" xfId="49" applyNumberFormat="1" applyFont="1" applyAlignment="1">
      <alignment horizontal="right" indent="2"/>
    </xf>
    <xf numFmtId="0" fontId="36" fillId="0" borderId="0" xfId="47" applyFont="1"/>
    <xf numFmtId="2" fontId="1" fillId="0" borderId="0" xfId="46" applyNumberFormat="1"/>
    <xf numFmtId="2" fontId="1" fillId="0" borderId="0" xfId="46" applyNumberFormat="1" applyAlignment="1">
      <alignment horizontal="right" indent="1"/>
    </xf>
    <xf numFmtId="2" fontId="1" fillId="0" borderId="0" xfId="46" applyNumberFormat="1" applyAlignment="1">
      <alignment horizontal="right" indent="2"/>
    </xf>
    <xf numFmtId="2" fontId="1" fillId="0" borderId="0" xfId="48" applyNumberFormat="1"/>
    <xf numFmtId="0" fontId="50" fillId="0" borderId="0" xfId="47" applyFont="1"/>
    <xf numFmtId="2" fontId="1" fillId="0" borderId="0" xfId="49" applyNumberFormat="1" applyFont="1"/>
    <xf numFmtId="2" fontId="1" fillId="0" borderId="0" xfId="49" applyNumberFormat="1" applyFont="1" applyAlignment="1">
      <alignment horizontal="right" indent="1"/>
    </xf>
    <xf numFmtId="2" fontId="1" fillId="0" borderId="0" xfId="49" applyNumberFormat="1" applyFont="1" applyAlignment="1">
      <alignment horizontal="right" indent="2"/>
    </xf>
    <xf numFmtId="164" fontId="49" fillId="0" borderId="0" xfId="47" applyNumberFormat="1" applyFont="1" applyAlignment="1">
      <alignment horizontal="center"/>
    </xf>
    <xf numFmtId="2" fontId="5" fillId="0" borderId="0" xfId="46" applyNumberFormat="1" applyFont="1"/>
    <xf numFmtId="2" fontId="5" fillId="0" borderId="0" xfId="46" applyNumberFormat="1" applyFont="1" applyAlignment="1">
      <alignment horizontal="right" indent="1"/>
    </xf>
    <xf numFmtId="0" fontId="36" fillId="0" borderId="0" xfId="46" applyFont="1"/>
    <xf numFmtId="0" fontId="1" fillId="0" borderId="0" xfId="46" applyAlignment="1">
      <alignment horizontal="right" indent="1"/>
    </xf>
    <xf numFmtId="0" fontId="1" fillId="0" borderId="3" xfId="50" applyBorder="1"/>
    <xf numFmtId="0" fontId="1" fillId="0" borderId="3" xfId="51" applyBorder="1"/>
    <xf numFmtId="0" fontId="1" fillId="0" borderId="0" xfId="51"/>
    <xf numFmtId="0" fontId="1" fillId="0" borderId="0" xfId="50"/>
    <xf numFmtId="0" fontId="54" fillId="0" borderId="0" xfId="52" applyFont="1"/>
    <xf numFmtId="0" fontId="55" fillId="0" borderId="0" xfId="53" applyFont="1"/>
    <xf numFmtId="0" fontId="56" fillId="0" borderId="0" xfId="52" applyFont="1"/>
    <xf numFmtId="0" fontId="18" fillId="0" borderId="0" xfId="53" applyFont="1"/>
    <xf numFmtId="0" fontId="39" fillId="0" borderId="0" xfId="52" applyFont="1"/>
    <xf numFmtId="0" fontId="39" fillId="0" borderId="0" xfId="53" applyFont="1"/>
    <xf numFmtId="0" fontId="57" fillId="0" borderId="0" xfId="53" applyFont="1"/>
    <xf numFmtId="0" fontId="57" fillId="0" borderId="0" xfId="53" applyFont="1" applyAlignment="1">
      <alignment horizontal="right"/>
    </xf>
    <xf numFmtId="0" fontId="15" fillId="0" borderId="0" xfId="53" applyFont="1" applyAlignment="1">
      <alignment horizontal="center" vertical="center"/>
    </xf>
    <xf numFmtId="0" fontId="15" fillId="0" borderId="0" xfId="53" quotePrefix="1" applyFont="1" applyAlignment="1">
      <alignment horizontal="center" vertical="center"/>
    </xf>
    <xf numFmtId="0" fontId="18" fillId="0" borderId="1" xfId="52" applyFont="1" applyBorder="1"/>
    <xf numFmtId="0" fontId="58" fillId="0" borderId="1" xfId="24" applyFont="1" applyBorder="1" applyAlignment="1">
      <alignment horizontal="center" vertical="center" wrapText="1"/>
    </xf>
    <xf numFmtId="0" fontId="35" fillId="0" borderId="1" xfId="52" applyFont="1" applyBorder="1" applyAlignment="1">
      <alignment horizontal="center" vertical="center"/>
    </xf>
    <xf numFmtId="0" fontId="18" fillId="0" borderId="0" xfId="52" applyFont="1"/>
    <xf numFmtId="164" fontId="18" fillId="0" borderId="0" xfId="52" applyNumberFormat="1" applyFont="1"/>
    <xf numFmtId="164" fontId="18" fillId="0" borderId="0" xfId="54" applyNumberFormat="1" applyFont="1"/>
    <xf numFmtId="0" fontId="58" fillId="0" borderId="0" xfId="24" applyFont="1" applyAlignment="1">
      <alignment horizontal="center" vertical="center" wrapText="1"/>
    </xf>
    <xf numFmtId="0" fontId="35" fillId="0" borderId="0" xfId="52" applyFont="1" applyAlignment="1">
      <alignment horizontal="center" vertical="center"/>
    </xf>
    <xf numFmtId="0" fontId="36" fillId="0" borderId="0" xfId="8" applyFont="1" applyAlignment="1">
      <alignment horizontal="center" vertical="center"/>
    </xf>
    <xf numFmtId="0" fontId="36" fillId="0" borderId="3" xfId="8" applyFont="1" applyBorder="1" applyAlignment="1">
      <alignment horizontal="center" vertical="center"/>
    </xf>
    <xf numFmtId="0" fontId="58" fillId="0" borderId="3" xfId="24" applyFont="1" applyBorder="1" applyAlignment="1">
      <alignment horizontal="center" vertical="center" wrapText="1"/>
    </xf>
    <xf numFmtId="0" fontId="35" fillId="0" borderId="3" xfId="52" applyFont="1" applyBorder="1" applyAlignment="1">
      <alignment horizontal="center" vertical="center"/>
    </xf>
    <xf numFmtId="0" fontId="18" fillId="0" borderId="0" xfId="53" applyFont="1" applyAlignment="1">
      <alignment horizontal="center" vertical="center" wrapText="1"/>
    </xf>
    <xf numFmtId="1" fontId="18" fillId="0" borderId="0" xfId="55" applyNumberFormat="1" applyFont="1" applyAlignment="1">
      <alignment horizontal="right" vertical="center"/>
    </xf>
    <xf numFmtId="1" fontId="1" fillId="0" borderId="0" xfId="55" applyNumberFormat="1" applyFont="1" applyAlignment="1">
      <alignment horizontal="right" vertical="center"/>
    </xf>
    <xf numFmtId="164" fontId="18" fillId="0" borderId="0" xfId="52" applyNumberFormat="1" applyFont="1" applyAlignment="1">
      <alignment vertical="center"/>
    </xf>
    <xf numFmtId="164" fontId="18" fillId="0" borderId="0" xfId="55" applyNumberFormat="1" applyFont="1" applyAlignment="1">
      <alignment horizontal="right" vertical="center"/>
    </xf>
    <xf numFmtId="0" fontId="13" fillId="0" borderId="0" xfId="52" applyFont="1"/>
    <xf numFmtId="164" fontId="13" fillId="0" borderId="0" xfId="52" applyNumberFormat="1" applyFont="1"/>
    <xf numFmtId="0" fontId="59" fillId="0" borderId="0" xfId="52" applyFont="1"/>
    <xf numFmtId="1" fontId="59" fillId="0" borderId="0" xfId="52" applyNumberFormat="1" applyFont="1"/>
    <xf numFmtId="2" fontId="39" fillId="0" borderId="0" xfId="52" applyNumberFormat="1" applyFont="1"/>
    <xf numFmtId="0" fontId="6" fillId="0" borderId="0" xfId="52"/>
    <xf numFmtId="0" fontId="55" fillId="0" borderId="0" xfId="52" applyFont="1"/>
    <xf numFmtId="0" fontId="31" fillId="0" borderId="0" xfId="52" applyFont="1" applyAlignment="1">
      <alignment horizontal="right"/>
    </xf>
    <xf numFmtId="0" fontId="60" fillId="0" borderId="1" xfId="52" applyFont="1" applyBorder="1" applyAlignment="1">
      <alignment horizontal="center" wrapText="1"/>
    </xf>
    <xf numFmtId="0" fontId="9" fillId="0" borderId="1" xfId="8" applyFont="1" applyBorder="1" applyAlignment="1">
      <alignment horizontal="center" vertical="center" wrapText="1"/>
    </xf>
    <xf numFmtId="15" fontId="9" fillId="0" borderId="1" xfId="8" quotePrefix="1" applyNumberFormat="1" applyFont="1" applyBorder="1" applyAlignment="1">
      <alignment vertical="center"/>
    </xf>
    <xf numFmtId="0" fontId="60" fillId="0" borderId="0" xfId="52" applyFont="1" applyAlignment="1">
      <alignment horizontal="center" wrapText="1"/>
    </xf>
    <xf numFmtId="0" fontId="9" fillId="0" borderId="3" xfId="8" applyFont="1" applyBorder="1" applyAlignment="1">
      <alignment horizontal="center" vertical="center" wrapText="1"/>
    </xf>
    <xf numFmtId="15" fontId="9" fillId="0" borderId="3" xfId="8" quotePrefix="1" applyNumberFormat="1" applyFont="1" applyBorder="1" applyAlignment="1">
      <alignment vertical="center"/>
    </xf>
    <xf numFmtId="0" fontId="9" fillId="0" borderId="0" xfId="8" applyFont="1" applyAlignment="1">
      <alignment horizontal="center" vertical="center" wrapText="1"/>
    </xf>
    <xf numFmtId="0" fontId="49" fillId="0" borderId="0" xfId="32" applyFont="1"/>
    <xf numFmtId="1" fontId="13" fillId="0" borderId="0" xfId="52" applyNumberFormat="1" applyFont="1"/>
    <xf numFmtId="164" fontId="13" fillId="0" borderId="0" xfId="52" applyNumberFormat="1" applyFont="1" applyAlignment="1">
      <alignment horizontal="right" wrapText="1"/>
    </xf>
    <xf numFmtId="0" fontId="15" fillId="0" borderId="0" xfId="53" applyFont="1"/>
    <xf numFmtId="164" fontId="15" fillId="0" borderId="0" xfId="53" applyNumberFormat="1" applyFont="1"/>
    <xf numFmtId="1" fontId="62" fillId="0" borderId="0" xfId="52" applyNumberFormat="1" applyFont="1"/>
    <xf numFmtId="164" fontId="62" fillId="0" borderId="0" xfId="52" applyNumberFormat="1" applyFont="1" applyAlignment="1">
      <alignment horizontal="right" wrapText="1"/>
    </xf>
    <xf numFmtId="0" fontId="63" fillId="0" borderId="0" xfId="53" applyFont="1"/>
    <xf numFmtId="1" fontId="18" fillId="0" borderId="0" xfId="52" applyNumberFormat="1" applyFont="1"/>
    <xf numFmtId="164" fontId="18" fillId="0" borderId="0" xfId="52" applyNumberFormat="1" applyFont="1" applyAlignment="1">
      <alignment horizontal="right" wrapText="1"/>
    </xf>
    <xf numFmtId="164" fontId="18" fillId="0" borderId="0" xfId="52" applyNumberFormat="1" applyFont="1" applyAlignment="1">
      <alignment wrapText="1"/>
    </xf>
    <xf numFmtId="164" fontId="18" fillId="0" borderId="0" xfId="53" applyNumberFormat="1" applyFont="1" applyAlignment="1">
      <alignment horizontal="right"/>
    </xf>
    <xf numFmtId="0" fontId="63" fillId="0" borderId="0" xfId="53" applyFont="1" applyAlignment="1">
      <alignment horizontal="right"/>
    </xf>
    <xf numFmtId="0" fontId="5" fillId="0" borderId="0" xfId="32" applyFont="1"/>
    <xf numFmtId="0" fontId="13" fillId="0" borderId="0" xfId="52" applyFont="1" applyAlignment="1">
      <alignment horizontal="right" indent="1"/>
    </xf>
    <xf numFmtId="164" fontId="13" fillId="0" borderId="0" xfId="52" applyNumberFormat="1" applyFont="1" applyAlignment="1">
      <alignment horizontal="right" indent="4"/>
    </xf>
    <xf numFmtId="0" fontId="62" fillId="0" borderId="0" xfId="52" applyFont="1" applyAlignment="1">
      <alignment horizontal="right" indent="1"/>
    </xf>
    <xf numFmtId="164" fontId="62" fillId="0" borderId="0" xfId="52" applyNumberFormat="1" applyFont="1" applyAlignment="1">
      <alignment horizontal="right" indent="4"/>
    </xf>
    <xf numFmtId="0" fontId="18" fillId="0" borderId="0" xfId="52" applyFont="1" applyAlignment="1">
      <alignment horizontal="right" indent="1"/>
    </xf>
    <xf numFmtId="164" fontId="18" fillId="0" borderId="0" xfId="52" applyNumberFormat="1" applyFont="1" applyAlignment="1">
      <alignment horizontal="right" indent="4"/>
    </xf>
    <xf numFmtId="164" fontId="13" fillId="0" borderId="0" xfId="52" applyNumberFormat="1" applyFont="1" applyAlignment="1">
      <alignment horizontal="center"/>
    </xf>
    <xf numFmtId="164" fontId="62" fillId="0" borderId="0" xfId="52" applyNumberFormat="1" applyFont="1" applyAlignment="1">
      <alignment horizontal="center"/>
    </xf>
    <xf numFmtId="164" fontId="18" fillId="0" borderId="0" xfId="52" applyNumberFormat="1" applyFont="1" applyAlignment="1">
      <alignment horizontal="center"/>
    </xf>
    <xf numFmtId="0" fontId="65" fillId="0" borderId="0" xfId="52" applyFont="1" applyAlignment="1">
      <alignment horizontal="left" wrapText="1" indent="1"/>
    </xf>
    <xf numFmtId="0" fontId="8" fillId="0" borderId="0" xfId="58" applyFont="1" applyAlignment="1">
      <alignment horizontal="left"/>
    </xf>
    <xf numFmtId="0" fontId="23" fillId="0" borderId="0" xfId="58" applyFont="1" applyAlignment="1">
      <alignment horizontal="left"/>
    </xf>
    <xf numFmtId="0" fontId="23" fillId="0" borderId="0" xfId="58" applyFont="1" applyAlignment="1">
      <alignment horizontal="center"/>
    </xf>
    <xf numFmtId="0" fontId="24" fillId="0" borderId="0" xfId="58"/>
    <xf numFmtId="0" fontId="23" fillId="0" borderId="0" xfId="58" applyFont="1"/>
    <xf numFmtId="0" fontId="27" fillId="0" borderId="0" xfId="58" applyFont="1"/>
    <xf numFmtId="0" fontId="27" fillId="0" borderId="0" xfId="58" applyFont="1" applyAlignment="1">
      <alignment horizontal="center"/>
    </xf>
    <xf numFmtId="0" fontId="4" fillId="0" borderId="0" xfId="58" applyFont="1" applyAlignment="1">
      <alignment horizontal="right"/>
    </xf>
    <xf numFmtId="0" fontId="27" fillId="0" borderId="1" xfId="58" applyFont="1" applyBorder="1"/>
    <xf numFmtId="0" fontId="27" fillId="0" borderId="1" xfId="58" applyFont="1" applyBorder="1" applyAlignment="1">
      <alignment vertical="center"/>
    </xf>
    <xf numFmtId="0" fontId="1" fillId="0" borderId="1" xfId="58" applyFont="1" applyBorder="1" applyAlignment="1">
      <alignment horizontal="center" vertical="center"/>
    </xf>
    <xf numFmtId="0" fontId="27" fillId="0" borderId="0" xfId="58" applyFont="1" applyAlignment="1">
      <alignment vertical="center"/>
    </xf>
    <xf numFmtId="0" fontId="1" fillId="0" borderId="3" xfId="58" applyFont="1" applyBorder="1" applyAlignment="1">
      <alignment horizontal="center" vertical="center"/>
    </xf>
    <xf numFmtId="0" fontId="5" fillId="0" borderId="0" xfId="58" applyFont="1"/>
    <xf numFmtId="1" fontId="5" fillId="0" borderId="0" xfId="58" applyNumberFormat="1" applyFont="1" applyAlignment="1">
      <alignment horizontal="right" indent="3"/>
    </xf>
    <xf numFmtId="164" fontId="5" fillId="0" borderId="0" xfId="58" applyNumberFormat="1" applyFont="1" applyAlignment="1">
      <alignment horizontal="right" indent="2"/>
    </xf>
    <xf numFmtId="1" fontId="1" fillId="0" borderId="0" xfId="58" applyNumberFormat="1" applyFont="1" applyAlignment="1">
      <alignment horizontal="right" indent="3"/>
    </xf>
    <xf numFmtId="0" fontId="6" fillId="0" borderId="0" xfId="59" applyAlignment="1">
      <alignment horizontal="right" indent="2"/>
    </xf>
    <xf numFmtId="164" fontId="1" fillId="0" borderId="0" xfId="58" applyNumberFormat="1" applyFont="1" applyAlignment="1">
      <alignment horizontal="right" indent="2"/>
    </xf>
    <xf numFmtId="0" fontId="28" fillId="0" borderId="0" xfId="15" applyAlignment="1">
      <alignment vertical="center" wrapText="1"/>
    </xf>
    <xf numFmtId="0" fontId="1" fillId="0" borderId="0" xfId="60" applyFont="1" applyAlignment="1">
      <alignment horizontal="right" indent="3"/>
    </xf>
    <xf numFmtId="168" fontId="66" fillId="0" borderId="0" xfId="60" applyNumberFormat="1" applyFont="1" applyAlignment="1">
      <alignment horizontal="center"/>
    </xf>
    <xf numFmtId="168" fontId="4" fillId="0" borderId="0" xfId="60" applyNumberFormat="1" applyFont="1" applyAlignment="1">
      <alignment horizontal="right" indent="3"/>
    </xf>
    <xf numFmtId="164" fontId="4" fillId="0" borderId="0" xfId="60" applyNumberFormat="1" applyFont="1" applyAlignment="1">
      <alignment horizontal="right" indent="2"/>
    </xf>
    <xf numFmtId="0" fontId="1" fillId="0" borderId="0" xfId="61"/>
    <xf numFmtId="0" fontId="6" fillId="0" borderId="0" xfId="62"/>
    <xf numFmtId="0" fontId="54" fillId="0" borderId="0" xfId="29" applyFont="1"/>
    <xf numFmtId="0" fontId="55" fillId="0" borderId="0" xfId="29" applyFont="1"/>
    <xf numFmtId="0" fontId="67" fillId="0" borderId="0" xfId="29" applyFont="1"/>
    <xf numFmtId="0" fontId="18" fillId="0" borderId="0" xfId="29" applyFont="1"/>
    <xf numFmtId="0" fontId="18" fillId="0" borderId="0" xfId="29" applyFont="1" applyAlignment="1">
      <alignment horizontal="center"/>
    </xf>
    <xf numFmtId="0" fontId="18" fillId="0" borderId="3" xfId="29" applyFont="1" applyBorder="1" applyAlignment="1">
      <alignment horizontal="center"/>
    </xf>
    <xf numFmtId="0" fontId="62" fillId="0" borderId="0" xfId="29" applyFont="1" applyAlignment="1">
      <alignment horizontal="right"/>
    </xf>
    <xf numFmtId="0" fontId="39" fillId="0" borderId="1" xfId="29" applyFont="1" applyBorder="1" applyAlignment="1">
      <alignment vertical="center" wrapText="1"/>
    </xf>
    <xf numFmtId="0" fontId="68" fillId="0" borderId="0" xfId="30" applyFont="1"/>
    <xf numFmtId="0" fontId="39" fillId="0" borderId="0" xfId="29" applyFont="1" applyAlignment="1">
      <alignment vertical="center" wrapText="1"/>
    </xf>
    <xf numFmtId="0" fontId="39" fillId="0" borderId="0" xfId="32" applyFont="1" applyAlignment="1">
      <alignment horizontal="center" vertical="center" wrapText="1"/>
    </xf>
    <xf numFmtId="0" fontId="39" fillId="0" borderId="3" xfId="32" applyFont="1" applyBorder="1" applyAlignment="1">
      <alignment horizontal="center" vertical="center" wrapText="1"/>
    </xf>
    <xf numFmtId="0" fontId="13" fillId="0" borderId="0" xfId="63" applyFont="1"/>
    <xf numFmtId="1" fontId="13" fillId="0" borderId="0" xfId="37" applyNumberFormat="1" applyFont="1" applyAlignment="1">
      <alignment horizontal="right" indent="1"/>
    </xf>
    <xf numFmtId="1" fontId="5" fillId="0" borderId="0" xfId="38" applyNumberFormat="1" applyFont="1" applyBorder="1" applyAlignment="1">
      <alignment horizontal="right" vertical="center" wrapText="1"/>
    </xf>
    <xf numFmtId="164" fontId="5" fillId="0" borderId="0" xfId="38" applyNumberFormat="1" applyFont="1" applyBorder="1" applyAlignment="1">
      <alignment horizontal="right" vertical="center" wrapText="1" indent="2"/>
    </xf>
    <xf numFmtId="0" fontId="13" fillId="0" borderId="0" xfId="64" applyFont="1"/>
    <xf numFmtId="1" fontId="18" fillId="0" borderId="0" xfId="37" applyNumberFormat="1" applyFont="1" applyAlignment="1">
      <alignment horizontal="right" indent="1"/>
    </xf>
    <xf numFmtId="1" fontId="5" fillId="0" borderId="0" xfId="39" applyNumberFormat="1" applyFont="1" applyAlignment="1">
      <alignment horizontal="right" vertical="center" wrapText="1"/>
    </xf>
    <xf numFmtId="164" fontId="5" fillId="0" borderId="0" xfId="39" applyNumberFormat="1" applyFont="1" applyAlignment="1">
      <alignment horizontal="right" vertical="center" wrapText="1" indent="2"/>
    </xf>
    <xf numFmtId="0" fontId="18" fillId="0" borderId="0" xfId="63" applyFont="1" applyAlignment="1">
      <alignment horizontal="left" indent="1"/>
    </xf>
    <xf numFmtId="1" fontId="1" fillId="0" borderId="0" xfId="38" applyNumberFormat="1" applyFont="1" applyBorder="1" applyAlignment="1">
      <alignment horizontal="right" vertical="center" wrapText="1"/>
    </xf>
    <xf numFmtId="164" fontId="1" fillId="0" borderId="0" xfId="38" applyNumberFormat="1" applyFont="1" applyBorder="1" applyAlignment="1">
      <alignment horizontal="right" vertical="center" wrapText="1" indent="2"/>
    </xf>
    <xf numFmtId="0" fontId="13" fillId="0" borderId="0" xfId="29" applyFont="1"/>
    <xf numFmtId="1" fontId="1" fillId="0" borderId="0" xfId="39" applyNumberFormat="1" applyFont="1" applyAlignment="1">
      <alignment horizontal="right" vertical="center" wrapText="1" indent="1"/>
    </xf>
    <xf numFmtId="164" fontId="1" fillId="0" borderId="0" xfId="39" applyNumberFormat="1" applyFont="1" applyAlignment="1">
      <alignment horizontal="right" vertical="center" wrapText="1" indent="2"/>
    </xf>
    <xf numFmtId="0" fontId="13" fillId="0" borderId="0" xfId="63" applyFont="1" applyAlignment="1">
      <alignment horizontal="left" indent="1"/>
    </xf>
    <xf numFmtId="0" fontId="18" fillId="0" borderId="0" xfId="63" applyFont="1" applyAlignment="1">
      <alignment horizontal="left" indent="2"/>
    </xf>
    <xf numFmtId="1" fontId="18" fillId="0" borderId="0" xfId="38" applyNumberFormat="1" applyFont="1" applyBorder="1" applyAlignment="1">
      <alignment horizontal="right" vertical="center" wrapText="1"/>
    </xf>
    <xf numFmtId="164" fontId="18" fillId="0" borderId="0" xfId="38" applyNumberFormat="1" applyFont="1" applyBorder="1" applyAlignment="1">
      <alignment horizontal="right" vertical="center" wrapText="1" indent="2"/>
    </xf>
    <xf numFmtId="1" fontId="1" fillId="2" borderId="0" xfId="38" applyNumberFormat="1" applyFont="1" applyFill="1" applyBorder="1" applyAlignment="1">
      <alignment horizontal="right" vertical="center" wrapText="1"/>
    </xf>
    <xf numFmtId="164" fontId="1" fillId="2" borderId="0" xfId="38" applyNumberFormat="1" applyFont="1" applyFill="1" applyBorder="1" applyAlignment="1">
      <alignment horizontal="right" vertical="center" wrapText="1" indent="2"/>
    </xf>
    <xf numFmtId="1" fontId="13" fillId="0" borderId="0" xfId="38" applyNumberFormat="1" applyFont="1" applyBorder="1" applyAlignment="1">
      <alignment horizontal="right" vertical="center" wrapText="1"/>
    </xf>
    <xf numFmtId="164" fontId="13" fillId="0" borderId="0" xfId="38" applyNumberFormat="1" applyFont="1" applyBorder="1" applyAlignment="1">
      <alignment horizontal="right" vertical="center" wrapText="1" indent="2"/>
    </xf>
    <xf numFmtId="1" fontId="6" fillId="0" borderId="0" xfId="30" applyNumberFormat="1"/>
    <xf numFmtId="0" fontId="1" fillId="0" borderId="0" xfId="39" applyFont="1" applyAlignment="1">
      <alignment horizontal="left" indent="2"/>
    </xf>
    <xf numFmtId="1" fontId="1" fillId="0" borderId="0" xfId="39" applyNumberFormat="1" applyFont="1" applyAlignment="1">
      <alignment horizontal="right" vertical="center" wrapText="1"/>
    </xf>
    <xf numFmtId="1" fontId="1" fillId="0" borderId="0" xfId="38" applyNumberFormat="1" applyFont="1" applyFill="1" applyBorder="1" applyAlignment="1">
      <alignment horizontal="right" vertical="center" wrapText="1"/>
    </xf>
    <xf numFmtId="164" fontId="1" fillId="0" borderId="0" xfId="38" applyNumberFormat="1" applyFont="1" applyFill="1" applyBorder="1" applyAlignment="1">
      <alignment horizontal="right" vertical="center" wrapText="1" indent="2"/>
    </xf>
    <xf numFmtId="0" fontId="69" fillId="0" borderId="0" xfId="29" applyFont="1"/>
    <xf numFmtId="0" fontId="70" fillId="0" borderId="0" xfId="40" applyFont="1"/>
    <xf numFmtId="1" fontId="69" fillId="0" borderId="0" xfId="29" applyNumberFormat="1" applyFont="1"/>
    <xf numFmtId="0" fontId="70" fillId="0" borderId="0" xfId="31" applyFont="1"/>
    <xf numFmtId="0" fontId="71" fillId="0" borderId="0" xfId="29" applyFont="1"/>
    <xf numFmtId="0" fontId="72" fillId="0" borderId="0" xfId="29" applyFont="1"/>
    <xf numFmtId="0" fontId="73" fillId="0" borderId="0" xfId="29" applyFont="1"/>
    <xf numFmtId="0" fontId="9" fillId="0" borderId="1" xfId="8" quotePrefix="1" applyFont="1" applyBorder="1" applyAlignment="1">
      <alignment horizontal="center" vertical="center"/>
    </xf>
    <xf numFmtId="0" fontId="9" fillId="0" borderId="1" xfId="8" quotePrefix="1" applyFont="1" applyBorder="1" applyAlignment="1">
      <alignment horizontal="center" vertical="center" wrapText="1"/>
    </xf>
    <xf numFmtId="0" fontId="35" fillId="0" borderId="1" xfId="25" applyFont="1" applyBorder="1" applyAlignment="1">
      <alignment horizontal="center" vertical="center" wrapText="1"/>
    </xf>
    <xf numFmtId="17" fontId="9" fillId="0" borderId="1" xfId="3" applyNumberFormat="1" applyFont="1" applyBorder="1" applyAlignment="1">
      <alignment horizontal="center" vertical="center" wrapText="1"/>
    </xf>
    <xf numFmtId="17" fontId="9" fillId="0" borderId="0" xfId="8" applyNumberFormat="1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0" borderId="0" xfId="5" applyFont="1" applyAlignment="1">
      <alignment horizontal="center" vertical="center" wrapText="1"/>
    </xf>
    <xf numFmtId="0" fontId="8" fillId="0" borderId="0" xfId="1" applyFont="1"/>
    <xf numFmtId="169" fontId="5" fillId="0" borderId="0" xfId="67" applyNumberFormat="1" applyFont="1"/>
    <xf numFmtId="0" fontId="1" fillId="0" borderId="0" xfId="1" applyAlignment="1">
      <alignment horizontal="left"/>
    </xf>
    <xf numFmtId="0" fontId="54" fillId="0" borderId="0" xfId="68" applyFont="1"/>
    <xf numFmtId="0" fontId="35" fillId="0" borderId="0" xfId="69" applyFont="1" applyAlignment="1">
      <alignment horizontal="center" vertical="center"/>
    </xf>
    <xf numFmtId="0" fontId="18" fillId="0" borderId="0" xfId="68" applyFont="1" applyAlignment="1">
      <alignment vertical="center"/>
    </xf>
    <xf numFmtId="0" fontId="18" fillId="0" borderId="0" xfId="68" applyFont="1" applyAlignment="1">
      <alignment vertical="center" wrapText="1"/>
    </xf>
    <xf numFmtId="0" fontId="1" fillId="0" borderId="0" xfId="68" applyFont="1" applyAlignment="1">
      <alignment vertical="center"/>
    </xf>
    <xf numFmtId="0" fontId="8" fillId="0" borderId="0" xfId="70" applyFont="1"/>
    <xf numFmtId="0" fontId="19" fillId="0" borderId="3" xfId="8" applyFont="1" applyBorder="1" applyAlignment="1">
      <alignment horizontal="center" vertical="center" wrapText="1"/>
    </xf>
    <xf numFmtId="0" fontId="61" fillId="0" borderId="0" xfId="71" applyFont="1"/>
    <xf numFmtId="0" fontId="62" fillId="0" borderId="0" xfId="70" applyFont="1"/>
    <xf numFmtId="0" fontId="35" fillId="0" borderId="0" xfId="72" applyFont="1"/>
    <xf numFmtId="0" fontId="65" fillId="0" borderId="0" xfId="70" applyFont="1" applyAlignment="1">
      <alignment horizontal="left" wrapText="1" indent="1"/>
    </xf>
    <xf numFmtId="0" fontId="64" fillId="0" borderId="0" xfId="71" applyFont="1"/>
    <xf numFmtId="0" fontId="1" fillId="0" borderId="0" xfId="70" applyFont="1" applyAlignment="1">
      <alignment horizontal="left" wrapText="1" indent="1"/>
    </xf>
    <xf numFmtId="0" fontId="63" fillId="0" borderId="0" xfId="73" applyFont="1" applyAlignment="1">
      <alignment horizontal="right"/>
    </xf>
    <xf numFmtId="0" fontId="54" fillId="0" borderId="0" xfId="69" applyFont="1"/>
    <xf numFmtId="0" fontId="8" fillId="0" borderId="0" xfId="69" applyFont="1"/>
    <xf numFmtId="0" fontId="0" fillId="0" borderId="0" xfId="22" applyFont="1" applyAlignment="1">
      <alignment horizontal="left" indent="1"/>
    </xf>
    <xf numFmtId="0" fontId="1" fillId="0" borderId="0" xfId="58" applyFont="1"/>
    <xf numFmtId="0" fontId="39" fillId="0" borderId="1" xfId="69" applyFont="1" applyBorder="1" applyAlignment="1">
      <alignment horizontal="center" vertical="center" wrapText="1"/>
    </xf>
    <xf numFmtId="17" fontId="39" fillId="0" borderId="1" xfId="31" quotePrefix="1" applyNumberFormat="1" applyFont="1" applyBorder="1" applyAlignment="1">
      <alignment horizontal="center" vertical="center" wrapText="1"/>
    </xf>
    <xf numFmtId="0" fontId="9" fillId="0" borderId="0" xfId="51" applyFont="1" applyAlignment="1">
      <alignment horizontal="center" vertical="center"/>
    </xf>
    <xf numFmtId="0" fontId="4" fillId="0" borderId="4" xfId="33" applyFont="1" applyBorder="1"/>
    <xf numFmtId="0" fontId="1" fillId="0" borderId="0" xfId="33" applyFont="1" applyAlignment="1">
      <alignment horizontal="left"/>
    </xf>
    <xf numFmtId="0" fontId="39" fillId="0" borderId="1" xfId="74" quotePrefix="1" applyFont="1" applyBorder="1" applyAlignment="1">
      <alignment horizontal="center" vertical="center" wrapText="1"/>
    </xf>
    <xf numFmtId="0" fontId="12" fillId="0" borderId="0" xfId="33" applyFont="1" applyAlignment="1">
      <alignment horizontal="left" wrapText="1"/>
    </xf>
    <xf numFmtId="0" fontId="11" fillId="0" borderId="0" xfId="65" applyFont="1" applyAlignment="1">
      <alignment horizontal="right"/>
    </xf>
    <xf numFmtId="49" fontId="1" fillId="0" borderId="0" xfId="67" applyNumberFormat="1" applyFont="1"/>
    <xf numFmtId="0" fontId="1" fillId="0" borderId="0" xfId="66" applyFont="1"/>
    <xf numFmtId="0" fontId="1" fillId="0" borderId="2" xfId="65" applyFont="1" applyBorder="1" applyAlignment="1">
      <alignment horizontal="center" vertical="center" wrapText="1"/>
    </xf>
    <xf numFmtId="0" fontId="8" fillId="0" borderId="0" xfId="8" applyFont="1" applyAlignment="1">
      <alignment horizontal="left"/>
    </xf>
    <xf numFmtId="0" fontId="13" fillId="0" borderId="0" xfId="4" applyFont="1"/>
    <xf numFmtId="0" fontId="1" fillId="0" borderId="0" xfId="27" applyFont="1" applyAlignment="1">
      <alignment horizontal="right"/>
    </xf>
    <xf numFmtId="0" fontId="9" fillId="0" borderId="0" xfId="44" applyFont="1" applyAlignment="1">
      <alignment wrapText="1"/>
    </xf>
    <xf numFmtId="0" fontId="1" fillId="0" borderId="0" xfId="1" applyAlignment="1">
      <alignment horizontal="left" indent="1"/>
    </xf>
    <xf numFmtId="0" fontId="1" fillId="0" borderId="0" xfId="1" applyAlignment="1">
      <alignment horizontal="left" wrapText="1" indent="1"/>
    </xf>
    <xf numFmtId="0" fontId="5" fillId="0" borderId="0" xfId="1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8" fillId="0" borderId="0" xfId="13" applyFont="1" applyAlignment="1">
      <alignment horizontal="left" wrapText="1"/>
    </xf>
    <xf numFmtId="17" fontId="36" fillId="0" borderId="1" xfId="8" quotePrefix="1" applyNumberFormat="1" applyFont="1" applyBorder="1" applyAlignment="1">
      <alignment horizontal="center" vertical="center"/>
    </xf>
    <xf numFmtId="0" fontId="36" fillId="0" borderId="3" xfId="8" quotePrefix="1" applyFont="1" applyBorder="1" applyAlignment="1">
      <alignment horizontal="center" vertical="center"/>
    </xf>
    <xf numFmtId="0" fontId="9" fillId="0" borderId="1" xfId="8" quotePrefix="1" applyFont="1" applyBorder="1" applyAlignment="1">
      <alignment horizontal="center" vertical="center"/>
    </xf>
    <xf numFmtId="0" fontId="9" fillId="0" borderId="1" xfId="8" applyFont="1" applyBorder="1" applyAlignment="1">
      <alignment horizontal="center" vertical="center"/>
    </xf>
    <xf numFmtId="0" fontId="9" fillId="0" borderId="3" xfId="8" applyFont="1" applyBorder="1" applyAlignment="1">
      <alignment horizontal="center" vertical="center"/>
    </xf>
    <xf numFmtId="0" fontId="9" fillId="0" borderId="1" xfId="8" quotePrefix="1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0" fontId="9" fillId="0" borderId="3" xfId="8" applyFont="1" applyBorder="1" applyAlignment="1">
      <alignment horizontal="center" vertical="center" wrapText="1"/>
    </xf>
    <xf numFmtId="0" fontId="35" fillId="0" borderId="1" xfId="25" applyFont="1" applyBorder="1" applyAlignment="1">
      <alignment horizontal="center" vertical="center" wrapText="1"/>
    </xf>
    <xf numFmtId="0" fontId="35" fillId="0" borderId="1" xfId="25" applyFont="1" applyBorder="1" applyAlignment="1">
      <alignment horizontal="center" vertical="center"/>
    </xf>
    <xf numFmtId="0" fontId="35" fillId="0" borderId="3" xfId="25" applyFont="1" applyBorder="1" applyAlignment="1">
      <alignment horizontal="center" vertical="center"/>
    </xf>
    <xf numFmtId="0" fontId="36" fillId="0" borderId="1" xfId="26" applyFont="1" applyBorder="1" applyAlignment="1">
      <alignment horizontal="center" vertical="center" wrapText="1"/>
    </xf>
    <xf numFmtId="0" fontId="36" fillId="0" borderId="3" xfId="26" applyFont="1" applyBorder="1" applyAlignment="1">
      <alignment horizontal="center" vertical="center" wrapText="1"/>
    </xf>
    <xf numFmtId="0" fontId="39" fillId="0" borderId="3" xfId="43" applyFont="1" applyBorder="1" applyAlignment="1">
      <alignment horizontal="center" wrapText="1"/>
    </xf>
    <xf numFmtId="0" fontId="39" fillId="0" borderId="2" xfId="43" applyFont="1" applyBorder="1" applyAlignment="1">
      <alignment horizontal="center" wrapText="1"/>
    </xf>
    <xf numFmtId="0" fontId="39" fillId="0" borderId="0" xfId="43" applyFont="1" applyAlignment="1">
      <alignment horizontal="center" wrapText="1"/>
    </xf>
    <xf numFmtId="0" fontId="9" fillId="0" borderId="2" xfId="47" applyFont="1" applyBorder="1" applyAlignment="1">
      <alignment horizontal="center" vertical="center"/>
    </xf>
  </cellXfs>
  <cellStyles count="75">
    <cellStyle name="Comma" xfId="2" builtinId="3"/>
    <cellStyle name="Comma 11 2" xfId="12" xr:uid="{00000000-0005-0000-0000-000001000000}"/>
    <cellStyle name="Comma 17 2" xfId="6" xr:uid="{00000000-0005-0000-0000-000002000000}"/>
    <cellStyle name="Comma 2" xfId="38" xr:uid="{00000000-0005-0000-0000-000003000000}"/>
    <cellStyle name="Comma 3 2 5 4 2" xfId="60" xr:uid="{00000000-0005-0000-0000-000004000000}"/>
    <cellStyle name="Comma_Bieu 012011 2 3" xfId="45" xr:uid="{00000000-0005-0000-0000-000005000000}"/>
    <cellStyle name="Normal" xfId="0" builtinId="0"/>
    <cellStyle name="Normal - Style1 3" xfId="35" xr:uid="{00000000-0005-0000-0000-000007000000}"/>
    <cellStyle name="Normal - Style1 3 2" xfId="51" xr:uid="{00000000-0005-0000-0000-000008000000}"/>
    <cellStyle name="Normal 10 2 2 2 2" xfId="4" xr:uid="{00000000-0005-0000-0000-000009000000}"/>
    <cellStyle name="Normal 10 2 2 2 3" xfId="31" xr:uid="{00000000-0005-0000-0000-00000A000000}"/>
    <cellStyle name="Normal 10 2 2 2 3 2" xfId="74" xr:uid="{00000000-0005-0000-0000-00000B000000}"/>
    <cellStyle name="Normal 10 2 2 2 3 3" xfId="69" xr:uid="{00000000-0005-0000-0000-00000C000000}"/>
    <cellStyle name="Normal 10 2 2 2 4 2" xfId="57" xr:uid="{00000000-0005-0000-0000-00000D000000}"/>
    <cellStyle name="Normal 10 2 2 2 4 2 3" xfId="72" xr:uid="{00000000-0005-0000-0000-00000E000000}"/>
    <cellStyle name="Normal 10 2 2 2 5" xfId="52" xr:uid="{00000000-0005-0000-0000-00000F000000}"/>
    <cellStyle name="Normal 10 2 2 2 5 2" xfId="55" xr:uid="{00000000-0005-0000-0000-000010000000}"/>
    <cellStyle name="Normal 10 2 2 2 5 2 2" xfId="68" xr:uid="{00000000-0005-0000-0000-000011000000}"/>
    <cellStyle name="Normal 10 2 2 2 5 2 3" xfId="70" xr:uid="{00000000-0005-0000-0000-000012000000}"/>
    <cellStyle name="Normal 10 4 2 2 2" xfId="56" xr:uid="{00000000-0005-0000-0000-000013000000}"/>
    <cellStyle name="Normal 10 4 2 2 2 2" xfId="71" xr:uid="{00000000-0005-0000-0000-000014000000}"/>
    <cellStyle name="Normal 10 4 2 3" xfId="53" xr:uid="{00000000-0005-0000-0000-000015000000}"/>
    <cellStyle name="Normal 10 4 2 3 2" xfId="73" xr:uid="{00000000-0005-0000-0000-000016000000}"/>
    <cellStyle name="Normal 11 4" xfId="15" xr:uid="{00000000-0005-0000-0000-000017000000}"/>
    <cellStyle name="Normal 15" xfId="11" xr:uid="{00000000-0005-0000-0000-000018000000}"/>
    <cellStyle name="Normal 153 2 2 2" xfId="59" xr:uid="{00000000-0005-0000-0000-000019000000}"/>
    <cellStyle name="Normal 154 2" xfId="48" xr:uid="{00000000-0005-0000-0000-00001A000000}"/>
    <cellStyle name="Normal 155 2" xfId="9" xr:uid="{00000000-0005-0000-0000-00001B000000}"/>
    <cellStyle name="Normal 156" xfId="25" xr:uid="{00000000-0005-0000-0000-00001C000000}"/>
    <cellStyle name="Normal 157 2" xfId="43" xr:uid="{00000000-0005-0000-0000-00001D000000}"/>
    <cellStyle name="Normal 161 2" xfId="62" xr:uid="{00000000-0005-0000-0000-00001E000000}"/>
    <cellStyle name="Normal 2 13 2" xfId="1" xr:uid="{00000000-0005-0000-0000-00001F000000}"/>
    <cellStyle name="Normal 2 16 2" xfId="24" xr:uid="{00000000-0005-0000-0000-000020000000}"/>
    <cellStyle name="Normal 2 7 2" xfId="34" xr:uid="{00000000-0005-0000-0000-000021000000}"/>
    <cellStyle name="Normal 3 2 2 2 2" xfId="30" xr:uid="{00000000-0005-0000-0000-000022000000}"/>
    <cellStyle name="Normal 3 2 2 2 2 2" xfId="37" xr:uid="{00000000-0005-0000-0000-000023000000}"/>
    <cellStyle name="Normal 3 2 2 2 2 3" xfId="40" xr:uid="{00000000-0005-0000-0000-000024000000}"/>
    <cellStyle name="Normal 3 3" xfId="39" xr:uid="{00000000-0005-0000-0000-000025000000}"/>
    <cellStyle name="Normal 7 4 2" xfId="21" xr:uid="{00000000-0005-0000-0000-000026000000}"/>
    <cellStyle name="Normal_02NN" xfId="66" xr:uid="{00000000-0005-0000-0000-000027000000}"/>
    <cellStyle name="Normal_02NN_bieu nongnghiep" xfId="65" xr:uid="{00000000-0005-0000-0000-000028000000}"/>
    <cellStyle name="Normal_03&amp;04CN" xfId="5" xr:uid="{00000000-0005-0000-0000-000029000000}"/>
    <cellStyle name="Normal_05XD 2" xfId="17" xr:uid="{00000000-0005-0000-0000-00002A000000}"/>
    <cellStyle name="Normal_05XD_Dautu(6-2011)" xfId="10" xr:uid="{00000000-0005-0000-0000-00002B000000}"/>
    <cellStyle name="Normal_05XD_Dautu(6-2011) 2" xfId="22" xr:uid="{00000000-0005-0000-0000-00002C000000}"/>
    <cellStyle name="Normal_06DTNN 2" xfId="58" xr:uid="{00000000-0005-0000-0000-00002D000000}"/>
    <cellStyle name="Normal_07Dulich11 2" xfId="63" xr:uid="{00000000-0005-0000-0000-00002E000000}"/>
    <cellStyle name="Normal_07gia" xfId="47" xr:uid="{00000000-0005-0000-0000-00002F000000}"/>
    <cellStyle name="Normal_07VT 2" xfId="28" xr:uid="{00000000-0005-0000-0000-000030000000}"/>
    <cellStyle name="Normal_08-12TM" xfId="41" xr:uid="{00000000-0005-0000-0000-000031000000}"/>
    <cellStyle name="Normal_08tmt3" xfId="23" xr:uid="{00000000-0005-0000-0000-000032000000}"/>
    <cellStyle name="Normal_08tmt3 2" xfId="27" xr:uid="{00000000-0005-0000-0000-000033000000}"/>
    <cellStyle name="Normal_08tmt3_VT- TM Diep" xfId="26" xr:uid="{00000000-0005-0000-0000-000034000000}"/>
    <cellStyle name="Normal_Bctiendo2000" xfId="67" xr:uid="{00000000-0005-0000-0000-000035000000}"/>
    <cellStyle name="Normal_Bieu04.072" xfId="61" xr:uid="{00000000-0005-0000-0000-000036000000}"/>
    <cellStyle name="Normal_Book2" xfId="49" xr:uid="{00000000-0005-0000-0000-000037000000}"/>
    <cellStyle name="Normal_Dau tu 2" xfId="20" xr:uid="{00000000-0005-0000-0000-000038000000}"/>
    <cellStyle name="Normal_Gui Vu TH-Bao cao nhanh VDT 2006" xfId="19" xr:uid="{00000000-0005-0000-0000-000039000000}"/>
    <cellStyle name="Normal_nhanh sap xep lai 2 2" xfId="36" xr:uid="{00000000-0005-0000-0000-00003A000000}"/>
    <cellStyle name="Normal_nhanh sap xep lai 3" xfId="42" xr:uid="{00000000-0005-0000-0000-00003B000000}"/>
    <cellStyle name="Normal_Sheet1" xfId="7" xr:uid="{00000000-0005-0000-0000-00003C000000}"/>
    <cellStyle name="Normal_solieu gdp 2 2" xfId="32" xr:uid="{00000000-0005-0000-0000-00003D000000}"/>
    <cellStyle name="Normal_SPT3-96" xfId="8" xr:uid="{00000000-0005-0000-0000-00003E000000}"/>
    <cellStyle name="Normal_SPT3-96_Bieu 012011 2" xfId="18" xr:uid="{00000000-0005-0000-0000-00003F000000}"/>
    <cellStyle name="Normal_SPT3-96_Bieudautu_Dautu(6-2011)" xfId="16" xr:uid="{00000000-0005-0000-0000-000040000000}"/>
    <cellStyle name="Normal_SPT3-96_Van tai12.2010 2" xfId="33" xr:uid="{00000000-0005-0000-0000-000041000000}"/>
    <cellStyle name="Normal_Tieu thu-Ton kho thang 7.2012 (dieu chinh)" xfId="14" xr:uid="{00000000-0005-0000-0000-000042000000}"/>
    <cellStyle name="Normal_Xl0000008" xfId="64" xr:uid="{00000000-0005-0000-0000-000043000000}"/>
    <cellStyle name="Normal_Xl0000107" xfId="13" xr:uid="{00000000-0005-0000-0000-000044000000}"/>
    <cellStyle name="Normal_Xl0000141" xfId="3" xr:uid="{00000000-0005-0000-0000-000045000000}"/>
    <cellStyle name="Normal_Xl0000156" xfId="29" xr:uid="{00000000-0005-0000-0000-000046000000}"/>
    <cellStyle name="Normal_Xl0000163" xfId="46" xr:uid="{00000000-0005-0000-0000-000047000000}"/>
    <cellStyle name="Normal_Xl0000163 2" xfId="50" xr:uid="{00000000-0005-0000-0000-000048000000}"/>
    <cellStyle name="Normal_Xl0000203" xfId="44" xr:uid="{00000000-0005-0000-0000-000049000000}"/>
    <cellStyle name="Percent 2" xfId="5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VT,NC,M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IBASE"/>
      <sheetName val="Du_lieu"/>
      <sheetName val="KH-Q1,Q2,01"/>
      <sheetName val="DI-ESTI"/>
      <sheetName val="NN95-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8-9)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inh_ha nha"/>
      <sheetName val="23+327"/>
      <sheetName val="23+468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T8-9@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IBASE2"/>
      <sheetName val="Cong hop 2,0ࡸ2,0"/>
      <sheetName val="Biaþ"/>
      <sheetName val="Luot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_x0000_"/>
      <sheetName val="Bia_x0000_"/>
      <sheetName val="Soqu_x0005_"/>
      <sheetName val="thong ke"/>
      <sheetName val="DMT"/>
      <sheetName val="Soqu 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HDong ԰_x0000_"/>
      <sheetName val="c¨"/>
      <sheetName val="cØ"/>
      <sheetName val="BK-C T"/>
      <sheetName val="DT1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GiaVL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Sat tron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ng tron D100_x000e__x0000__x0000_Cong tron D150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_IBASE2.XLS䁝BC6tT17"/>
      <sheetName val="BTHDT_TBA_x000d___THXL_DZcaothe"/>
      <sheetName val="_IBASE2.XLS}BHXH"/>
      <sheetName val="_IBASE2.XLS_Tong hop Matduong"/>
      <sheetName val="_IBASE2_XLSѝTNHNoi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CHITIET VL-NC-TT1p"/>
      <sheetName val="TONGKE3p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VP-MM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}BHXH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BC6tT52 (_x0000__x0000_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Cong tron D7_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&amp;D02-2 (2)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XXXXXX_X"/>
      <sheetName val="Km282-Km_x0003__3"/>
      <sheetName val="L_gngT2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_IBASE2.XLS뭝êm283-Km284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9cauTV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Cong tron۬_x0000_100"/>
      <sheetName val="CTbe tong"/>
      <sheetName val="CTDZ 0.4+cto"/>
      <sheetName val="Candoi-60-342"/>
      <sheetName val="DN"/>
      <sheetName val="°_nh"/>
      <sheetName val="Biểu 02"/>
      <sheetName val="QDcua HDQD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Cong tron۬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M 67"/>
      <sheetName val="Soqu_x0005_??"/>
      <sheetName val="GIA 뭼U_x0000__x0000_"/>
      <sheetName val="_x0000__x0000__x0000__x0000__x0005__x0000__x0000__x0000_"/>
      <sheetName val="ZDCBK"/>
      <sheetName val="Phamcap"/>
      <sheetName val="Tai trong"/>
      <sheetName val="M"/>
      <sheetName val="NK_x0000_"/>
      <sheetName val="Km83-嘀m28ｄ"/>
      <sheetName val="GIA 뭼U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Phu cap trach n_x0005_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 refreshError="1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>
        <row r="7">
          <cell r="AH7" t="str">
            <v>SP1</v>
          </cell>
        </row>
      </sheetData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>
        <row r="7">
          <cell r="AH7" t="str">
            <v>SP1</v>
          </cell>
        </row>
      </sheetData>
      <sheetData sheetId="119">
        <row r="7">
          <cell r="AH7" t="str">
            <v>SP1</v>
          </cell>
        </row>
      </sheetData>
      <sheetData sheetId="120">
        <row r="7">
          <cell r="AH7" t="str">
            <v>SP1</v>
          </cell>
        </row>
      </sheetData>
      <sheetData sheetId="121">
        <row r="7">
          <cell r="AH7" t="str">
            <v>SP1</v>
          </cell>
        </row>
      </sheetData>
      <sheetData sheetId="122">
        <row r="7">
          <cell r="AH7" t="str">
            <v>SP1</v>
          </cell>
        </row>
      </sheetData>
      <sheetData sheetId="123">
        <row r="7">
          <cell r="AH7" t="str">
            <v>SP1</v>
          </cell>
        </row>
      </sheetData>
      <sheetData sheetId="124">
        <row r="7">
          <cell r="AH7" t="str">
            <v>SP1</v>
          </cell>
        </row>
      </sheetData>
      <sheetData sheetId="125">
        <row r="7">
          <cell r="AH7" t="str">
            <v>SP1</v>
          </cell>
        </row>
      </sheetData>
      <sheetData sheetId="126">
        <row r="7">
          <cell r="AH7" t="str">
            <v>SP1</v>
          </cell>
        </row>
      </sheetData>
      <sheetData sheetId="127">
        <row r="7">
          <cell r="AH7" t="str">
            <v>SP1</v>
          </cell>
        </row>
      </sheetData>
      <sheetData sheetId="128">
        <row r="7">
          <cell r="AH7" t="str">
            <v>SP1</v>
          </cell>
        </row>
      </sheetData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I7">
            <v>10000</v>
          </cell>
        </row>
      </sheetData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>
        <row r="7">
          <cell r="AH7" t="str">
            <v>SP1</v>
          </cell>
        </row>
      </sheetData>
      <sheetData sheetId="156">
        <row r="7">
          <cell r="AH7" t="str">
            <v>SP1</v>
          </cell>
        </row>
      </sheetData>
      <sheetData sheetId="157">
        <row r="7">
          <cell r="AH7" t="str">
            <v>SP1</v>
          </cell>
        </row>
      </sheetData>
      <sheetData sheetId="158">
        <row r="7">
          <cell r="AH7" t="str">
            <v>SP1</v>
          </cell>
        </row>
      </sheetData>
      <sheetData sheetId="159">
        <row r="7">
          <cell r="AH7" t="str">
            <v>SP1</v>
          </cell>
        </row>
      </sheetData>
      <sheetData sheetId="160">
        <row r="7">
          <cell r="AH7" t="str">
            <v>SP1</v>
          </cell>
        </row>
      </sheetData>
      <sheetData sheetId="161">
        <row r="7">
          <cell r="AH7" t="str">
            <v>SP1</v>
          </cell>
        </row>
      </sheetData>
      <sheetData sheetId="162">
        <row r="7">
          <cell r="AH7" t="str">
            <v>SP1</v>
          </cell>
        </row>
      </sheetData>
      <sheetData sheetId="163">
        <row r="7">
          <cell r="AH7" t="str">
            <v>SP1</v>
          </cell>
        </row>
      </sheetData>
      <sheetData sheetId="164">
        <row r="7">
          <cell r="AH7" t="str">
            <v>SP1</v>
          </cell>
        </row>
      </sheetData>
      <sheetData sheetId="165">
        <row r="7">
          <cell r="AH7" t="str">
            <v>SP1</v>
          </cell>
        </row>
      </sheetData>
      <sheetData sheetId="166">
        <row r="7">
          <cell r="AH7" t="str">
            <v>SP1</v>
          </cell>
        </row>
      </sheetData>
      <sheetData sheetId="167">
        <row r="7">
          <cell r="AH7" t="str">
            <v>SP1</v>
          </cell>
        </row>
      </sheetData>
      <sheetData sheetId="168">
        <row r="7">
          <cell r="AH7" t="str">
            <v>SP1</v>
          </cell>
        </row>
      </sheetData>
      <sheetData sheetId="169">
        <row r="7">
          <cell r="AH7" t="str">
            <v>SP1</v>
          </cell>
        </row>
      </sheetData>
      <sheetData sheetId="170">
        <row r="7">
          <cell r="AH7" t="str">
            <v>SP1</v>
          </cell>
        </row>
      </sheetData>
      <sheetData sheetId="171">
        <row r="7">
          <cell r="AH7" t="str">
            <v>SP1</v>
          </cell>
        </row>
      </sheetData>
      <sheetData sheetId="172">
        <row r="7">
          <cell r="AH7" t="str">
            <v>SP1</v>
          </cell>
        </row>
      </sheetData>
      <sheetData sheetId="173">
        <row r="7">
          <cell r="AH7" t="str">
            <v>SP1</v>
          </cell>
        </row>
      </sheetData>
      <sheetData sheetId="174">
        <row r="7">
          <cell r="AH7" t="str">
            <v>SP1</v>
          </cell>
        </row>
      </sheetData>
      <sheetData sheetId="175">
        <row r="7">
          <cell r="AH7" t="str">
            <v>SP1</v>
          </cell>
        </row>
      </sheetData>
      <sheetData sheetId="176">
        <row r="7">
          <cell r="AH7" t="str">
            <v>SP1</v>
          </cell>
        </row>
      </sheetData>
      <sheetData sheetId="177">
        <row r="7">
          <cell r="AH7" t="str">
            <v>SP1</v>
          </cell>
        </row>
      </sheetData>
      <sheetData sheetId="178">
        <row r="7">
          <cell r="AH7" t="str">
            <v>SP1</v>
          </cell>
        </row>
      </sheetData>
      <sheetData sheetId="179">
        <row r="7">
          <cell r="AH7" t="str">
            <v>SP1</v>
          </cell>
        </row>
      </sheetData>
      <sheetData sheetId="180">
        <row r="7">
          <cell r="AH7" t="str">
            <v>SP1</v>
          </cell>
        </row>
      </sheetData>
      <sheetData sheetId="181">
        <row r="7">
          <cell r="AH7" t="str">
            <v>SP1</v>
          </cell>
        </row>
      </sheetData>
      <sheetData sheetId="182">
        <row r="7">
          <cell r="AH7" t="str">
            <v>SP1</v>
          </cell>
        </row>
      </sheetData>
      <sheetData sheetId="183">
        <row r="7">
          <cell r="AH7" t="str">
            <v>SP1</v>
          </cell>
        </row>
      </sheetData>
      <sheetData sheetId="184">
        <row r="7">
          <cell r="AH7" t="str">
            <v>SP1</v>
          </cell>
        </row>
      </sheetData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I7">
            <v>10000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I7">
            <v>10000</v>
          </cell>
        </row>
      </sheetData>
      <sheetData sheetId="194">
        <row r="7">
          <cell r="AI7">
            <v>10000</v>
          </cell>
        </row>
      </sheetData>
      <sheetData sheetId="195">
        <row r="7">
          <cell r="AI7">
            <v>10000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>
        <row r="7">
          <cell r="AH7" t="str">
            <v>SP1</v>
          </cell>
        </row>
      </sheetData>
      <sheetData sheetId="206">
        <row r="7">
          <cell r="AH7" t="str">
            <v>SP1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I7">
            <v>10000</v>
          </cell>
        </row>
      </sheetData>
      <sheetData sheetId="217">
        <row r="7">
          <cell r="AI7">
            <v>10000</v>
          </cell>
        </row>
      </sheetData>
      <sheetData sheetId="218">
        <row r="7">
          <cell r="AH7" t="str">
            <v>SP1</v>
          </cell>
        </row>
      </sheetData>
      <sheetData sheetId="219">
        <row r="7">
          <cell r="AH7" t="str">
            <v>SP1</v>
          </cell>
        </row>
      </sheetData>
      <sheetData sheetId="220" refreshError="1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I7">
            <v>10000</v>
          </cell>
        </row>
      </sheetData>
      <sheetData sheetId="329">
        <row r="7">
          <cell r="AI7">
            <v>10000</v>
          </cell>
        </row>
      </sheetData>
      <sheetData sheetId="330">
        <row r="7">
          <cell r="AI7">
            <v>10000</v>
          </cell>
        </row>
      </sheetData>
      <sheetData sheetId="331">
        <row r="7">
          <cell r="AI7">
            <v>10000</v>
          </cell>
        </row>
      </sheetData>
      <sheetData sheetId="332">
        <row r="7">
          <cell r="AI7">
            <v>10000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I7">
            <v>10000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>
        <row r="7">
          <cell r="AH7" t="str">
            <v>SP1</v>
          </cell>
        </row>
      </sheetData>
      <sheetData sheetId="425">
        <row r="7">
          <cell r="AH7" t="str">
            <v>SP1</v>
          </cell>
        </row>
      </sheetData>
      <sheetData sheetId="426">
        <row r="7">
          <cell r="AH7" t="str">
            <v>SP1</v>
          </cell>
        </row>
      </sheetData>
      <sheetData sheetId="427">
        <row r="7">
          <cell r="AH7" t="str">
            <v>SP1</v>
          </cell>
        </row>
      </sheetData>
      <sheetData sheetId="428">
        <row r="7">
          <cell r="AH7" t="str">
            <v>SP1</v>
          </cell>
        </row>
      </sheetData>
      <sheetData sheetId="429">
        <row r="7">
          <cell r="AH7" t="str">
            <v>SP1</v>
          </cell>
        </row>
      </sheetData>
      <sheetData sheetId="430">
        <row r="7">
          <cell r="AH7" t="str">
            <v>SP1</v>
          </cell>
        </row>
      </sheetData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I7">
            <v>10000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I7">
            <v>10000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I7">
            <v>10000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I7">
            <v>10000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I7">
            <v>10000</v>
          </cell>
        </row>
      </sheetData>
      <sheetData sheetId="556">
        <row r="7">
          <cell r="AH7" t="str">
            <v>SP1</v>
          </cell>
        </row>
      </sheetData>
      <sheetData sheetId="557"/>
      <sheetData sheetId="558"/>
      <sheetData sheetId="559">
        <row r="7">
          <cell r="AI7">
            <v>10000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I7">
            <v>10000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>
        <row r="7">
          <cell r="AH7" t="str">
            <v>SP1</v>
          </cell>
        </row>
      </sheetData>
      <sheetData sheetId="716" refreshError="1"/>
      <sheetData sheetId="717">
        <row r="7">
          <cell r="AI7">
            <v>10000</v>
          </cell>
        </row>
      </sheetData>
      <sheetData sheetId="718">
        <row r="7">
          <cell r="AI7">
            <v>10000</v>
          </cell>
        </row>
      </sheetData>
      <sheetData sheetId="719">
        <row r="7">
          <cell r="AI7">
            <v>10000</v>
          </cell>
        </row>
      </sheetData>
      <sheetData sheetId="720">
        <row r="7">
          <cell r="AI7">
            <v>10000</v>
          </cell>
        </row>
      </sheetData>
      <sheetData sheetId="721">
        <row r="7">
          <cell r="AI7">
            <v>10000</v>
          </cell>
        </row>
      </sheetData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I7">
            <v>10000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H7" t="str">
            <v>SP1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I7">
            <v>10000</v>
          </cell>
        </row>
      </sheetData>
      <sheetData sheetId="734" refreshError="1"/>
      <sheetData sheetId="735" refreshError="1"/>
      <sheetData sheetId="736">
        <row r="7">
          <cell r="AH7" t="str">
            <v>SP1</v>
          </cell>
        </row>
      </sheetData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H7" t="str">
            <v>SP1</v>
          </cell>
        </row>
      </sheetData>
      <sheetData sheetId="740">
        <row r="7">
          <cell r="AH7" t="str">
            <v>SP1</v>
          </cell>
        </row>
      </sheetData>
      <sheetData sheetId="741">
        <row r="7">
          <cell r="AI7">
            <v>10000</v>
          </cell>
        </row>
      </sheetData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>
        <row r="7">
          <cell r="AI7">
            <v>10000</v>
          </cell>
        </row>
      </sheetData>
      <sheetData sheetId="776">
        <row r="7">
          <cell r="AH7" t="str">
            <v>SP1</v>
          </cell>
        </row>
      </sheetData>
      <sheetData sheetId="777">
        <row r="7">
          <cell r="AH7" t="str">
            <v>SP1</v>
          </cell>
        </row>
      </sheetData>
      <sheetData sheetId="778">
        <row r="7">
          <cell r="AH7" t="str">
            <v>SP1</v>
          </cell>
        </row>
      </sheetData>
      <sheetData sheetId="779">
        <row r="7">
          <cell r="AH7" t="str">
            <v>SP1</v>
          </cell>
        </row>
      </sheetData>
      <sheetData sheetId="780">
        <row r="7">
          <cell r="AH7" t="str">
            <v>SP1</v>
          </cell>
        </row>
      </sheetData>
      <sheetData sheetId="781">
        <row r="7">
          <cell r="AH7" t="str">
            <v>SP1</v>
          </cell>
        </row>
      </sheetData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>
        <row r="7">
          <cell r="AH7" t="str">
            <v>SP1</v>
          </cell>
        </row>
      </sheetData>
      <sheetData sheetId="790">
        <row r="7">
          <cell r="AH7" t="str">
            <v>SP1</v>
          </cell>
        </row>
      </sheetData>
      <sheetData sheetId="791">
        <row r="7">
          <cell r="AH7" t="str">
            <v>SP1</v>
          </cell>
        </row>
      </sheetData>
      <sheetData sheetId="792">
        <row r="7">
          <cell r="AI7">
            <v>10000</v>
          </cell>
        </row>
      </sheetData>
      <sheetData sheetId="793">
        <row r="7">
          <cell r="AI7">
            <v>10000</v>
          </cell>
        </row>
      </sheetData>
      <sheetData sheetId="794">
        <row r="7">
          <cell r="AH7" t="str">
            <v>SP1</v>
          </cell>
        </row>
      </sheetData>
      <sheetData sheetId="795">
        <row r="7">
          <cell r="AI7">
            <v>10000</v>
          </cell>
        </row>
      </sheetData>
      <sheetData sheetId="796">
        <row r="7">
          <cell r="AI7">
            <v>10000</v>
          </cell>
        </row>
      </sheetData>
      <sheetData sheetId="797">
        <row r="7">
          <cell r="AH7" t="str">
            <v>SP1</v>
          </cell>
        </row>
      </sheetData>
      <sheetData sheetId="798">
        <row r="7">
          <cell r="AH7" t="str">
            <v>SP1</v>
          </cell>
        </row>
      </sheetData>
      <sheetData sheetId="799">
        <row r="7">
          <cell r="AI7">
            <v>10000</v>
          </cell>
        </row>
      </sheetData>
      <sheetData sheetId="800">
        <row r="7">
          <cell r="AH7" t="str">
            <v>SP1</v>
          </cell>
        </row>
      </sheetData>
      <sheetData sheetId="801">
        <row r="7">
          <cell r="AH7" t="str">
            <v>SP1</v>
          </cell>
        </row>
      </sheetData>
      <sheetData sheetId="802">
        <row r="7">
          <cell r="AH7" t="str">
            <v>SP1</v>
          </cell>
        </row>
      </sheetData>
      <sheetData sheetId="803">
        <row r="7">
          <cell r="AH7" t="str">
            <v>SP1</v>
          </cell>
        </row>
      </sheetData>
      <sheetData sheetId="804" refreshError="1"/>
      <sheetData sheetId="805">
        <row r="7">
          <cell r="AI7">
            <v>10000</v>
          </cell>
        </row>
      </sheetData>
      <sheetData sheetId="806">
        <row r="7">
          <cell r="AH7" t="str">
            <v>SP1</v>
          </cell>
        </row>
      </sheetData>
      <sheetData sheetId="807">
        <row r="7">
          <cell r="AH7" t="str">
            <v>SP1</v>
          </cell>
        </row>
      </sheetData>
      <sheetData sheetId="808">
        <row r="7">
          <cell r="AI7">
            <v>10000</v>
          </cell>
        </row>
      </sheetData>
      <sheetData sheetId="809">
        <row r="7">
          <cell r="AI7">
            <v>10000</v>
          </cell>
        </row>
      </sheetData>
      <sheetData sheetId="810">
        <row r="7">
          <cell r="AI7">
            <v>10000</v>
          </cell>
        </row>
      </sheetData>
      <sheetData sheetId="811">
        <row r="7">
          <cell r="AI7">
            <v>10000</v>
          </cell>
        </row>
      </sheetData>
      <sheetData sheetId="812">
        <row r="7">
          <cell r="AI7">
            <v>10000</v>
          </cell>
        </row>
      </sheetData>
      <sheetData sheetId="813">
        <row r="7">
          <cell r="AI7">
            <v>10000</v>
          </cell>
        </row>
      </sheetData>
      <sheetData sheetId="814">
        <row r="7">
          <cell r="AI7">
            <v>10000</v>
          </cell>
        </row>
      </sheetData>
      <sheetData sheetId="815">
        <row r="7">
          <cell r="AI7">
            <v>10000</v>
          </cell>
        </row>
      </sheetData>
      <sheetData sheetId="816">
        <row r="7">
          <cell r="AI7">
            <v>10000</v>
          </cell>
        </row>
      </sheetData>
      <sheetData sheetId="817">
        <row r="7">
          <cell r="AI7">
            <v>10000</v>
          </cell>
        </row>
      </sheetData>
      <sheetData sheetId="818">
        <row r="7">
          <cell r="AI7">
            <v>10000</v>
          </cell>
        </row>
      </sheetData>
      <sheetData sheetId="819">
        <row r="7">
          <cell r="AI7">
            <v>10000</v>
          </cell>
        </row>
      </sheetData>
      <sheetData sheetId="820">
        <row r="7">
          <cell r="AI7">
            <v>10000</v>
          </cell>
        </row>
      </sheetData>
      <sheetData sheetId="821">
        <row r="7">
          <cell r="AI7">
            <v>10000</v>
          </cell>
        </row>
      </sheetData>
      <sheetData sheetId="822">
        <row r="7">
          <cell r="AH7" t="str">
            <v>SP1</v>
          </cell>
        </row>
      </sheetData>
      <sheetData sheetId="823">
        <row r="7">
          <cell r="AH7" t="str">
            <v>SP1</v>
          </cell>
        </row>
      </sheetData>
      <sheetData sheetId="824">
        <row r="7">
          <cell r="AH7" t="str">
            <v>SP1</v>
          </cell>
        </row>
      </sheetData>
      <sheetData sheetId="825">
        <row r="7">
          <cell r="AH7" t="str">
            <v>SP1</v>
          </cell>
        </row>
      </sheetData>
      <sheetData sheetId="826">
        <row r="7">
          <cell r="AI7">
            <v>10000</v>
          </cell>
        </row>
      </sheetData>
      <sheetData sheetId="827">
        <row r="7">
          <cell r="AH7" t="str">
            <v>SP1</v>
          </cell>
        </row>
      </sheetData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>
        <row r="7">
          <cell r="AI7">
            <v>10000</v>
          </cell>
        </row>
      </sheetData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/>
      <sheetData sheetId="935"/>
      <sheetData sheetId="936"/>
      <sheetData sheetId="937"/>
      <sheetData sheetId="938"/>
      <sheetData sheetId="939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>
        <row r="7">
          <cell r="AI7">
            <v>10000</v>
          </cell>
        </row>
      </sheetData>
      <sheetData sheetId="994">
        <row r="7">
          <cell r="AI7">
            <v>10000</v>
          </cell>
        </row>
      </sheetData>
      <sheetData sheetId="995">
        <row r="7">
          <cell r="AI7">
            <v>10000</v>
          </cell>
        </row>
      </sheetData>
      <sheetData sheetId="996">
        <row r="7">
          <cell r="AI7">
            <v>10000</v>
          </cell>
        </row>
      </sheetData>
      <sheetData sheetId="997">
        <row r="7">
          <cell r="AI7">
            <v>10000</v>
          </cell>
        </row>
      </sheetData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/>
      <sheetData sheetId="1004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/>
      <sheetData sheetId="1174"/>
      <sheetData sheetId="1175"/>
      <sheetData sheetId="1176"/>
      <sheetData sheetId="1177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I7">
            <v>10000</v>
          </cell>
        </row>
      </sheetData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/>
      <sheetData sheetId="1249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>
        <row r="7">
          <cell r="AI7">
            <v>10000</v>
          </cell>
        </row>
      </sheetData>
      <sheetData sheetId="1661">
        <row r="7">
          <cell r="AI7">
            <v>10000</v>
          </cell>
        </row>
      </sheetData>
      <sheetData sheetId="1662">
        <row r="7">
          <cell r="AI7">
            <v>10000</v>
          </cell>
        </row>
      </sheetData>
      <sheetData sheetId="1663">
        <row r="7">
          <cell r="AI7">
            <v>10000</v>
          </cell>
        </row>
      </sheetData>
      <sheetData sheetId="1664">
        <row r="7">
          <cell r="AI7">
            <v>10000</v>
          </cell>
        </row>
      </sheetData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>
        <row r="7">
          <cell r="AI7">
            <v>10000</v>
          </cell>
        </row>
      </sheetData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>
        <row r="7">
          <cell r="AI7">
            <v>10000</v>
          </cell>
        </row>
      </sheetData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>
        <row r="7">
          <cell r="AI7">
            <v>10000</v>
          </cell>
        </row>
      </sheetData>
      <sheetData sheetId="1687" refreshError="1"/>
      <sheetData sheetId="1688" refreshError="1"/>
      <sheetData sheetId="1689">
        <row r="7">
          <cell r="AI7">
            <v>10000</v>
          </cell>
        </row>
      </sheetData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>
        <row r="7">
          <cell r="AI7">
            <v>10000</v>
          </cell>
        </row>
      </sheetData>
      <sheetData sheetId="1696">
        <row r="7">
          <cell r="AI7">
            <v>10000</v>
          </cell>
        </row>
      </sheetData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>
        <row r="7">
          <cell r="AH7" t="str">
            <v>SP1</v>
          </cell>
        </row>
      </sheetData>
      <sheetData sheetId="1702">
        <row r="7">
          <cell r="AH7" t="str">
            <v>SP1</v>
          </cell>
        </row>
      </sheetData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 refreshError="1"/>
      <sheetData sheetId="1708" refreshError="1"/>
      <sheetData sheetId="1709">
        <row r="7">
          <cell r="AH7" t="str">
            <v>SP1</v>
          </cell>
        </row>
      </sheetData>
      <sheetData sheetId="1710" refreshError="1"/>
      <sheetData sheetId="1711" refreshError="1"/>
      <sheetData sheetId="1712">
        <row r="7">
          <cell r="AI7">
            <v>10000</v>
          </cell>
        </row>
      </sheetData>
      <sheetData sheetId="1713" refreshError="1"/>
      <sheetData sheetId="1714" refreshError="1"/>
      <sheetData sheetId="1715" refreshError="1"/>
      <sheetData sheetId="1716">
        <row r="7">
          <cell r="AH7" t="str">
            <v>SP1</v>
          </cell>
        </row>
      </sheetData>
      <sheetData sheetId="1717" refreshError="1"/>
      <sheetData sheetId="1718" refreshError="1"/>
      <sheetData sheetId="1719" refreshError="1"/>
      <sheetData sheetId="1720">
        <row r="7">
          <cell r="AH7" t="str">
            <v>SP1</v>
          </cell>
        </row>
      </sheetData>
      <sheetData sheetId="1721">
        <row r="7">
          <cell r="AI7">
            <v>10000</v>
          </cell>
        </row>
      </sheetData>
      <sheetData sheetId="1722">
        <row r="7">
          <cell r="AI7">
            <v>10000</v>
          </cell>
        </row>
      </sheetData>
      <sheetData sheetId="1723">
        <row r="7">
          <cell r="AI7">
            <v>10000</v>
          </cell>
        </row>
      </sheetData>
      <sheetData sheetId="1724">
        <row r="7">
          <cell r="AH7" t="str">
            <v>SP1</v>
          </cell>
        </row>
      </sheetData>
      <sheetData sheetId="1725">
        <row r="7">
          <cell r="AH7" t="str">
            <v>SP1</v>
          </cell>
        </row>
      </sheetData>
      <sheetData sheetId="1726" refreshError="1"/>
      <sheetData sheetId="1727">
        <row r="7">
          <cell r="AH7" t="str">
            <v>SP1</v>
          </cell>
        </row>
      </sheetData>
      <sheetData sheetId="1728" refreshError="1"/>
      <sheetData sheetId="1729" refreshError="1"/>
      <sheetData sheetId="1730"/>
      <sheetData sheetId="1731"/>
      <sheetData sheetId="1732">
        <row r="7">
          <cell r="AI7">
            <v>10000</v>
          </cell>
        </row>
      </sheetData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>
        <row r="7">
          <cell r="AI7">
            <v>10000</v>
          </cell>
        </row>
      </sheetData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>
        <row r="7">
          <cell r="AI7">
            <v>10000</v>
          </cell>
        </row>
      </sheetData>
      <sheetData sheetId="1748" refreshError="1"/>
      <sheetData sheetId="1749">
        <row r="7">
          <cell r="AI7">
            <v>10000</v>
          </cell>
        </row>
      </sheetData>
      <sheetData sheetId="1750">
        <row r="7">
          <cell r="AI7">
            <v>10000</v>
          </cell>
        </row>
      </sheetData>
      <sheetData sheetId="1751">
        <row r="7">
          <cell r="AI7">
            <v>10000</v>
          </cell>
        </row>
      </sheetData>
      <sheetData sheetId="1752">
        <row r="7">
          <cell r="AI7">
            <v>10000</v>
          </cell>
        </row>
      </sheetData>
      <sheetData sheetId="1753" refreshError="1"/>
      <sheetData sheetId="1754">
        <row r="7">
          <cell r="AH7" t="str">
            <v>SP1</v>
          </cell>
        </row>
      </sheetData>
      <sheetData sheetId="1755">
        <row r="7">
          <cell r="AI7">
            <v>10000</v>
          </cell>
        </row>
      </sheetData>
      <sheetData sheetId="1756">
        <row r="7">
          <cell r="AI7">
            <v>10000</v>
          </cell>
        </row>
      </sheetData>
      <sheetData sheetId="1757">
        <row r="7">
          <cell r="AI7">
            <v>10000</v>
          </cell>
        </row>
      </sheetData>
      <sheetData sheetId="1758">
        <row r="7">
          <cell r="AI7">
            <v>10000</v>
          </cell>
        </row>
      </sheetData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>
        <row r="7">
          <cell r="AI7">
            <v>10000</v>
          </cell>
        </row>
      </sheetData>
      <sheetData sheetId="1766">
        <row r="7">
          <cell r="AI7">
            <v>10000</v>
          </cell>
        </row>
      </sheetData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 refreshError="1"/>
      <sheetData sheetId="1792">
        <row r="7">
          <cell r="AI7">
            <v>10000</v>
          </cell>
        </row>
      </sheetData>
      <sheetData sheetId="1793">
        <row r="7">
          <cell r="AI7">
            <v>10000</v>
          </cell>
        </row>
      </sheetData>
      <sheetData sheetId="1794">
        <row r="7">
          <cell r="AI7">
            <v>10000</v>
          </cell>
        </row>
      </sheetData>
      <sheetData sheetId="1795">
        <row r="7">
          <cell r="AH7" t="str">
            <v>SP1</v>
          </cell>
        </row>
      </sheetData>
      <sheetData sheetId="1796">
        <row r="7">
          <cell r="AH7" t="str">
            <v>SP1</v>
          </cell>
        </row>
      </sheetData>
      <sheetData sheetId="1797">
        <row r="7">
          <cell r="AI7">
            <v>10000</v>
          </cell>
        </row>
      </sheetData>
      <sheetData sheetId="1798">
        <row r="7">
          <cell r="AI7">
            <v>10000</v>
          </cell>
        </row>
      </sheetData>
      <sheetData sheetId="1799">
        <row r="7">
          <cell r="AI7">
            <v>10000</v>
          </cell>
        </row>
      </sheetData>
      <sheetData sheetId="1800">
        <row r="7">
          <cell r="AI7">
            <v>10000</v>
          </cell>
        </row>
      </sheetData>
      <sheetData sheetId="1801" refreshError="1"/>
      <sheetData sheetId="1802">
        <row r="7">
          <cell r="AI7">
            <v>10000</v>
          </cell>
        </row>
      </sheetData>
      <sheetData sheetId="1803">
        <row r="7">
          <cell r="AI7">
            <v>10000</v>
          </cell>
        </row>
      </sheetData>
      <sheetData sheetId="1804">
        <row r="7">
          <cell r="AI7">
            <v>10000</v>
          </cell>
        </row>
      </sheetData>
      <sheetData sheetId="1805">
        <row r="7">
          <cell r="AI7">
            <v>10000</v>
          </cell>
        </row>
      </sheetData>
      <sheetData sheetId="1806">
        <row r="7">
          <cell r="AI7">
            <v>10000</v>
          </cell>
        </row>
      </sheetData>
      <sheetData sheetId="1807">
        <row r="7">
          <cell r="AI7">
            <v>10000</v>
          </cell>
        </row>
      </sheetData>
      <sheetData sheetId="1808" refreshError="1"/>
      <sheetData sheetId="1809">
        <row r="7">
          <cell r="AI7">
            <v>10000</v>
          </cell>
        </row>
      </sheetData>
      <sheetData sheetId="1810">
        <row r="7">
          <cell r="AH7" t="str">
            <v>SP1</v>
          </cell>
        </row>
      </sheetData>
      <sheetData sheetId="1811">
        <row r="7">
          <cell r="AH7" t="str">
            <v>SP1</v>
          </cell>
        </row>
      </sheetData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>
        <row r="7">
          <cell r="AI7">
            <v>10000</v>
          </cell>
        </row>
      </sheetData>
      <sheetData sheetId="1825">
        <row r="7">
          <cell r="AI7">
            <v>10000</v>
          </cell>
        </row>
      </sheetData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>
        <row r="7">
          <cell r="AI7">
            <v>10000</v>
          </cell>
        </row>
      </sheetData>
      <sheetData sheetId="1852">
        <row r="7">
          <cell r="AH7" t="str">
            <v>SP1</v>
          </cell>
        </row>
      </sheetData>
      <sheetData sheetId="1853">
        <row r="7">
          <cell r="AH7" t="str">
            <v>SP1</v>
          </cell>
        </row>
      </sheetData>
      <sheetData sheetId="1854">
        <row r="7">
          <cell r="AH7" t="str">
            <v>SP1</v>
          </cell>
        </row>
      </sheetData>
      <sheetData sheetId="1855">
        <row r="7">
          <cell r="AH7" t="str">
            <v>SP1</v>
          </cell>
        </row>
      </sheetData>
      <sheetData sheetId="1856">
        <row r="7">
          <cell r="AH7" t="str">
            <v>SP1</v>
          </cell>
        </row>
      </sheetData>
      <sheetData sheetId="1857">
        <row r="7">
          <cell r="AH7" t="str">
            <v>SP1</v>
          </cell>
        </row>
      </sheetData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>
        <row r="7">
          <cell r="AH7" t="str">
            <v>SP1</v>
          </cell>
        </row>
      </sheetData>
      <sheetData sheetId="1864" refreshError="1"/>
      <sheetData sheetId="1865" refreshError="1"/>
      <sheetData sheetId="1866" refreshError="1"/>
      <sheetData sheetId="1867">
        <row r="7">
          <cell r="AI7">
            <v>10000</v>
          </cell>
        </row>
      </sheetData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>
        <row r="7">
          <cell r="AI7">
            <v>10000</v>
          </cell>
        </row>
      </sheetData>
      <sheetData sheetId="1882">
        <row r="7">
          <cell r="AI7">
            <v>10000</v>
          </cell>
        </row>
      </sheetData>
      <sheetData sheetId="1883">
        <row r="7">
          <cell r="AI7">
            <v>10000</v>
          </cell>
        </row>
      </sheetData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>
        <row r="7">
          <cell r="AI7">
            <v>10000</v>
          </cell>
        </row>
      </sheetData>
      <sheetData sheetId="1891">
        <row r="7">
          <cell r="AI7">
            <v>10000</v>
          </cell>
        </row>
      </sheetData>
      <sheetData sheetId="1892">
        <row r="7">
          <cell r="AI7">
            <v>10000</v>
          </cell>
        </row>
      </sheetData>
      <sheetData sheetId="1893">
        <row r="7">
          <cell r="AH7" t="str">
            <v>SP1</v>
          </cell>
        </row>
      </sheetData>
      <sheetData sheetId="1894">
        <row r="7">
          <cell r="AI7">
            <v>10000</v>
          </cell>
        </row>
      </sheetData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I7">
            <v>10000</v>
          </cell>
        </row>
      </sheetData>
      <sheetData sheetId="1917">
        <row r="7">
          <cell r="AI7">
            <v>10000</v>
          </cell>
        </row>
      </sheetData>
      <sheetData sheetId="1918">
        <row r="7">
          <cell r="AI7">
            <v>10000</v>
          </cell>
        </row>
      </sheetData>
      <sheetData sheetId="1919">
        <row r="7">
          <cell r="AI7">
            <v>10000</v>
          </cell>
        </row>
      </sheetData>
      <sheetData sheetId="1920">
        <row r="7">
          <cell r="AI7">
            <v>10000</v>
          </cell>
        </row>
      </sheetData>
      <sheetData sheetId="1921">
        <row r="7">
          <cell r="AI7">
            <v>10000</v>
          </cell>
        </row>
      </sheetData>
      <sheetData sheetId="1922">
        <row r="7">
          <cell r="AI7">
            <v>10000</v>
          </cell>
        </row>
      </sheetData>
      <sheetData sheetId="1923">
        <row r="7">
          <cell r="AI7">
            <v>10000</v>
          </cell>
        </row>
      </sheetData>
      <sheetData sheetId="1924">
        <row r="7">
          <cell r="AI7">
            <v>10000</v>
          </cell>
        </row>
      </sheetData>
      <sheetData sheetId="1925">
        <row r="7">
          <cell r="AI7">
            <v>10000</v>
          </cell>
        </row>
      </sheetData>
      <sheetData sheetId="1926">
        <row r="7">
          <cell r="AI7">
            <v>10000</v>
          </cell>
        </row>
      </sheetData>
      <sheetData sheetId="1927">
        <row r="7">
          <cell r="AI7">
            <v>10000</v>
          </cell>
        </row>
      </sheetData>
      <sheetData sheetId="1928">
        <row r="7">
          <cell r="AI7">
            <v>10000</v>
          </cell>
        </row>
      </sheetData>
      <sheetData sheetId="1929">
        <row r="7">
          <cell r="AI7">
            <v>10000</v>
          </cell>
        </row>
      </sheetData>
      <sheetData sheetId="1930">
        <row r="7">
          <cell r="AI7">
            <v>10000</v>
          </cell>
        </row>
      </sheetData>
      <sheetData sheetId="1931">
        <row r="7">
          <cell r="AI7">
            <v>10000</v>
          </cell>
        </row>
      </sheetData>
      <sheetData sheetId="1932">
        <row r="7">
          <cell r="AI7">
            <v>10000</v>
          </cell>
        </row>
      </sheetData>
      <sheetData sheetId="1933">
        <row r="7">
          <cell r="AI7">
            <v>10000</v>
          </cell>
        </row>
      </sheetData>
      <sheetData sheetId="1934">
        <row r="7">
          <cell r="AI7">
            <v>10000</v>
          </cell>
        </row>
      </sheetData>
      <sheetData sheetId="1935">
        <row r="7">
          <cell r="AI7">
            <v>10000</v>
          </cell>
        </row>
      </sheetData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H7" t="str">
            <v>SP1</v>
          </cell>
        </row>
      </sheetData>
      <sheetData sheetId="2091">
        <row r="7">
          <cell r="AH7" t="str">
            <v>SP1</v>
          </cell>
        </row>
      </sheetData>
      <sheetData sheetId="2092">
        <row r="7">
          <cell r="AH7" t="str">
            <v>SP1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H7" t="str">
            <v>SP1</v>
          </cell>
        </row>
      </sheetData>
      <sheetData sheetId="2100">
        <row r="7">
          <cell r="AH7" t="str">
            <v>SP1</v>
          </cell>
        </row>
      </sheetData>
      <sheetData sheetId="2101">
        <row r="7">
          <cell r="AH7" t="str">
            <v>SP1</v>
          </cell>
        </row>
      </sheetData>
      <sheetData sheetId="2102">
        <row r="7">
          <cell r="AH7" t="str">
            <v>SP1</v>
          </cell>
        </row>
      </sheetData>
      <sheetData sheetId="2103">
        <row r="7">
          <cell r="AH7" t="str">
            <v>SP1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H7" t="str">
            <v>SP1</v>
          </cell>
        </row>
      </sheetData>
      <sheetData sheetId="2106">
        <row r="7">
          <cell r="AH7" t="str">
            <v>SP1</v>
          </cell>
        </row>
      </sheetData>
      <sheetData sheetId="2107">
        <row r="7">
          <cell r="AH7" t="str">
            <v>SP1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I7">
            <v>10000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H7" t="str">
            <v>SP1</v>
          </cell>
        </row>
      </sheetData>
      <sheetData sheetId="2117">
        <row r="7">
          <cell r="AH7" t="str">
            <v>SP1</v>
          </cell>
        </row>
      </sheetData>
      <sheetData sheetId="2118">
        <row r="7">
          <cell r="AH7" t="str">
            <v>SP1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H7" t="str">
            <v>SP1</v>
          </cell>
        </row>
      </sheetData>
      <sheetData sheetId="2121">
        <row r="7">
          <cell r="AH7" t="str">
            <v>SP1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I7">
            <v>10000</v>
          </cell>
        </row>
      </sheetData>
      <sheetData sheetId="2124">
        <row r="7">
          <cell r="AI7">
            <v>10000</v>
          </cell>
        </row>
      </sheetData>
      <sheetData sheetId="2125">
        <row r="7">
          <cell r="AI7">
            <v>10000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H7" t="str">
            <v>SP1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I7">
            <v>10000</v>
          </cell>
        </row>
      </sheetData>
      <sheetData sheetId="2130">
        <row r="7">
          <cell r="AI7">
            <v>10000</v>
          </cell>
        </row>
      </sheetData>
      <sheetData sheetId="2131">
        <row r="7">
          <cell r="AH7" t="str">
            <v>SP1</v>
          </cell>
        </row>
      </sheetData>
      <sheetData sheetId="2132">
        <row r="7">
          <cell r="AH7" t="str">
            <v>SP1</v>
          </cell>
        </row>
      </sheetData>
      <sheetData sheetId="2133">
        <row r="7">
          <cell r="AH7" t="str">
            <v>SP1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H7" t="str">
            <v>SP1</v>
          </cell>
        </row>
      </sheetData>
      <sheetData sheetId="2136">
        <row r="7">
          <cell r="AH7" t="str">
            <v>SP1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I7">
            <v>10000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H7" t="str">
            <v>SP1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H7" t="str">
            <v>SP1</v>
          </cell>
        </row>
      </sheetData>
      <sheetData sheetId="2147">
        <row r="7">
          <cell r="AH7" t="str">
            <v>SP1</v>
          </cell>
        </row>
      </sheetData>
      <sheetData sheetId="2148">
        <row r="7">
          <cell r="AH7" t="str">
            <v>SP1</v>
          </cell>
        </row>
      </sheetData>
      <sheetData sheetId="2149">
        <row r="7">
          <cell r="AI7">
            <v>10000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I7">
            <v>10000</v>
          </cell>
        </row>
      </sheetData>
      <sheetData sheetId="2154">
        <row r="7">
          <cell r="AI7">
            <v>10000</v>
          </cell>
        </row>
      </sheetData>
      <sheetData sheetId="2155">
        <row r="7">
          <cell r="AI7">
            <v>10000</v>
          </cell>
        </row>
      </sheetData>
      <sheetData sheetId="2156">
        <row r="7">
          <cell r="AI7">
            <v>10000</v>
          </cell>
        </row>
      </sheetData>
      <sheetData sheetId="2157">
        <row r="7">
          <cell r="AI7">
            <v>10000</v>
          </cell>
        </row>
      </sheetData>
      <sheetData sheetId="2158">
        <row r="7">
          <cell r="AI7">
            <v>10000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H7" t="str">
            <v>SP1</v>
          </cell>
        </row>
      </sheetData>
      <sheetData sheetId="2164">
        <row r="7">
          <cell r="AI7">
            <v>10000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I7">
            <v>10000</v>
          </cell>
        </row>
      </sheetData>
      <sheetData sheetId="2170">
        <row r="7">
          <cell r="AI7">
            <v>10000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H7" t="str">
            <v>SP1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I7">
            <v>10000</v>
          </cell>
        </row>
      </sheetData>
      <sheetData sheetId="2175">
        <row r="7">
          <cell r="AI7">
            <v>10000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H7" t="str">
            <v>SP1</v>
          </cell>
        </row>
      </sheetData>
      <sheetData sheetId="2179">
        <row r="7">
          <cell r="AI7">
            <v>10000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>
        <row r="7">
          <cell r="AH7" t="str">
            <v>SP1</v>
          </cell>
        </row>
      </sheetData>
      <sheetData sheetId="2185">
        <row r="7">
          <cell r="AI7">
            <v>10000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H7" t="str">
            <v>SP1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I7">
            <v>10000</v>
          </cell>
        </row>
      </sheetData>
      <sheetData sheetId="2190">
        <row r="7">
          <cell r="AI7">
            <v>10000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H7" t="str">
            <v>SP1</v>
          </cell>
        </row>
      </sheetData>
      <sheetData sheetId="2193">
        <row r="7">
          <cell r="AH7" t="str">
            <v>SP1</v>
          </cell>
        </row>
      </sheetData>
      <sheetData sheetId="2194">
        <row r="7">
          <cell r="AI7">
            <v>10000</v>
          </cell>
        </row>
      </sheetData>
      <sheetData sheetId="2195">
        <row r="7">
          <cell r="AI7">
            <v>10000</v>
          </cell>
        </row>
      </sheetData>
      <sheetData sheetId="2196">
        <row r="7">
          <cell r="AI7">
            <v>10000</v>
          </cell>
        </row>
      </sheetData>
      <sheetData sheetId="2197">
        <row r="7">
          <cell r="AI7">
            <v>10000</v>
          </cell>
        </row>
      </sheetData>
      <sheetData sheetId="2198">
        <row r="7">
          <cell r="AI7">
            <v>10000</v>
          </cell>
        </row>
      </sheetData>
      <sheetData sheetId="2199" refreshError="1"/>
      <sheetData sheetId="2200">
        <row r="7">
          <cell r="AI7">
            <v>10000</v>
          </cell>
        </row>
      </sheetData>
      <sheetData sheetId="2201">
        <row r="7">
          <cell r="AI7">
            <v>10000</v>
          </cell>
        </row>
      </sheetData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>
        <row r="7">
          <cell r="AI7">
            <v>10000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>
        <row r="7">
          <cell r="AI7">
            <v>10000</v>
          </cell>
        </row>
      </sheetData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>
        <row r="7">
          <cell r="AI7">
            <v>10000</v>
          </cell>
        </row>
      </sheetData>
      <sheetData sheetId="2237">
        <row r="7">
          <cell r="AI7">
            <v>10000</v>
          </cell>
        </row>
      </sheetData>
      <sheetData sheetId="2238">
        <row r="7">
          <cell r="AI7">
            <v>10000</v>
          </cell>
        </row>
      </sheetData>
      <sheetData sheetId="2239">
        <row r="7">
          <cell r="AI7">
            <v>10000</v>
          </cell>
        </row>
      </sheetData>
      <sheetData sheetId="2240">
        <row r="7">
          <cell r="AI7">
            <v>10000</v>
          </cell>
        </row>
      </sheetData>
      <sheetData sheetId="2241">
        <row r="7">
          <cell r="AI7">
            <v>10000</v>
          </cell>
        </row>
      </sheetData>
      <sheetData sheetId="2242">
        <row r="7">
          <cell r="AI7">
            <v>10000</v>
          </cell>
        </row>
      </sheetData>
      <sheetData sheetId="2243">
        <row r="7">
          <cell r="AI7">
            <v>10000</v>
          </cell>
        </row>
      </sheetData>
      <sheetData sheetId="2244">
        <row r="7">
          <cell r="AI7">
            <v>10000</v>
          </cell>
        </row>
      </sheetData>
      <sheetData sheetId="2245">
        <row r="7">
          <cell r="AI7">
            <v>10000</v>
          </cell>
        </row>
      </sheetData>
      <sheetData sheetId="2246">
        <row r="7">
          <cell r="AI7">
            <v>10000</v>
          </cell>
        </row>
      </sheetData>
      <sheetData sheetId="2247">
        <row r="7">
          <cell r="AI7">
            <v>10000</v>
          </cell>
        </row>
      </sheetData>
      <sheetData sheetId="2248">
        <row r="7">
          <cell r="AI7">
            <v>10000</v>
          </cell>
        </row>
      </sheetData>
      <sheetData sheetId="2249">
        <row r="7">
          <cell r="AI7">
            <v>10000</v>
          </cell>
        </row>
      </sheetData>
      <sheetData sheetId="2250">
        <row r="7">
          <cell r="AI7">
            <v>10000</v>
          </cell>
        </row>
      </sheetData>
      <sheetData sheetId="2251">
        <row r="7">
          <cell r="AI7">
            <v>10000</v>
          </cell>
        </row>
      </sheetData>
      <sheetData sheetId="2252">
        <row r="7">
          <cell r="AI7">
            <v>10000</v>
          </cell>
        </row>
      </sheetData>
      <sheetData sheetId="2253">
        <row r="7">
          <cell r="AI7">
            <v>10000</v>
          </cell>
        </row>
      </sheetData>
      <sheetData sheetId="2254">
        <row r="7">
          <cell r="AI7">
            <v>10000</v>
          </cell>
        </row>
      </sheetData>
      <sheetData sheetId="2255">
        <row r="7">
          <cell r="AI7">
            <v>10000</v>
          </cell>
        </row>
      </sheetData>
      <sheetData sheetId="2256">
        <row r="7">
          <cell r="AI7">
            <v>10000</v>
          </cell>
        </row>
      </sheetData>
      <sheetData sheetId="2257">
        <row r="7">
          <cell r="AI7">
            <v>10000</v>
          </cell>
        </row>
      </sheetData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H7" t="str">
            <v>SP1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H7" t="str">
            <v>SP1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I7">
            <v>10000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I7">
            <v>10000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I7">
            <v>10000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I7">
            <v>10000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H7" t="str">
            <v>SP1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H7" t="str">
            <v>SP1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H7" t="str">
            <v>SP1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H7" t="str">
            <v>SP1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I7">
            <v>10000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H7" t="str">
            <v>SP1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H7" t="str">
            <v>SP1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H7" t="str">
            <v>SP1</v>
          </cell>
        </row>
      </sheetData>
      <sheetData sheetId="2573">
        <row r="7">
          <cell r="AI7">
            <v>10000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H7" t="str">
            <v>SP1</v>
          </cell>
        </row>
      </sheetData>
      <sheetData sheetId="2577">
        <row r="7">
          <cell r="AI7">
            <v>10000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I7">
            <v>10000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H7" t="str">
            <v>SP1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H7" t="str">
            <v>SP1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H7" t="str">
            <v>SP1</v>
          </cell>
        </row>
      </sheetData>
      <sheetData sheetId="2588">
        <row r="7">
          <cell r="AI7">
            <v>10000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H7" t="str">
            <v>SP1</v>
          </cell>
        </row>
      </sheetData>
      <sheetData sheetId="2592">
        <row r="7">
          <cell r="AI7">
            <v>10000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I7">
            <v>10000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H7" t="str">
            <v>SP1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I7">
            <v>10000</v>
          </cell>
        </row>
      </sheetData>
      <sheetData sheetId="2599">
        <row r="7">
          <cell r="AH7" t="str">
            <v>SP1</v>
          </cell>
        </row>
      </sheetData>
      <sheetData sheetId="2600">
        <row r="7">
          <cell r="AH7" t="str">
            <v>SP1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I7">
            <v>10000</v>
          </cell>
        </row>
      </sheetData>
      <sheetData sheetId="2603">
        <row r="7">
          <cell r="AI7">
            <v>10000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I7">
            <v>10000</v>
          </cell>
        </row>
      </sheetData>
      <sheetData sheetId="2607">
        <row r="7">
          <cell r="AI7">
            <v>10000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I7">
            <v>10000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H7" t="str">
            <v>SP1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I7">
            <v>10000</v>
          </cell>
        </row>
      </sheetData>
      <sheetData sheetId="2614">
        <row r="7">
          <cell r="AI7">
            <v>10000</v>
          </cell>
        </row>
      </sheetData>
      <sheetData sheetId="2615">
        <row r="7">
          <cell r="AI7">
            <v>10000</v>
          </cell>
        </row>
      </sheetData>
      <sheetData sheetId="2616">
        <row r="7">
          <cell r="AH7" t="str">
            <v>SP1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I7">
            <v>10000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I7">
            <v>10000</v>
          </cell>
        </row>
      </sheetData>
      <sheetData sheetId="2622">
        <row r="7">
          <cell r="AI7">
            <v>10000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I7">
            <v>10000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I7">
            <v>10000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I7">
            <v>10000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I7">
            <v>10000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I7">
            <v>10000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I7">
            <v>10000</v>
          </cell>
        </row>
      </sheetData>
      <sheetData sheetId="2637">
        <row r="7">
          <cell r="AI7">
            <v>10000</v>
          </cell>
        </row>
      </sheetData>
      <sheetData sheetId="2638">
        <row r="7">
          <cell r="AI7">
            <v>10000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I7">
            <v>10000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I7">
            <v>10000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 refreshError="1"/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>
        <row r="7">
          <cell r="AI7">
            <v>10000</v>
          </cell>
        </row>
      </sheetData>
      <sheetData sheetId="3084" refreshError="1"/>
      <sheetData sheetId="3085" refreshError="1"/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>
        <row r="7">
          <cell r="AI7">
            <v>10000</v>
          </cell>
        </row>
      </sheetData>
      <sheetData sheetId="3109">
        <row r="7">
          <cell r="AI7">
            <v>10000</v>
          </cell>
        </row>
      </sheetData>
      <sheetData sheetId="3110">
        <row r="7">
          <cell r="AI7">
            <v>10000</v>
          </cell>
        </row>
      </sheetData>
      <sheetData sheetId="3111">
        <row r="7">
          <cell r="AI7">
            <v>10000</v>
          </cell>
        </row>
      </sheetData>
      <sheetData sheetId="3112">
        <row r="7">
          <cell r="AI7">
            <v>10000</v>
          </cell>
        </row>
      </sheetData>
      <sheetData sheetId="3113">
        <row r="7">
          <cell r="AI7">
            <v>10000</v>
          </cell>
        </row>
      </sheetData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>
        <row r="7">
          <cell r="AI7">
            <v>10000</v>
          </cell>
        </row>
      </sheetData>
      <sheetData sheetId="3133">
        <row r="7">
          <cell r="AI7">
            <v>10000</v>
          </cell>
        </row>
      </sheetData>
      <sheetData sheetId="3134">
        <row r="7">
          <cell r="AI7">
            <v>10000</v>
          </cell>
        </row>
      </sheetData>
      <sheetData sheetId="3135">
        <row r="7">
          <cell r="AI7">
            <v>10000</v>
          </cell>
        </row>
      </sheetData>
      <sheetData sheetId="3136">
        <row r="7">
          <cell r="AI7">
            <v>10000</v>
          </cell>
        </row>
      </sheetData>
      <sheetData sheetId="3137">
        <row r="7">
          <cell r="AI7">
            <v>10000</v>
          </cell>
        </row>
      </sheetData>
      <sheetData sheetId="3138">
        <row r="7">
          <cell r="AI7">
            <v>10000</v>
          </cell>
        </row>
      </sheetData>
      <sheetData sheetId="3139">
        <row r="7">
          <cell r="AI7">
            <v>10000</v>
          </cell>
        </row>
      </sheetData>
      <sheetData sheetId="3140">
        <row r="7">
          <cell r="AI7">
            <v>10000</v>
          </cell>
        </row>
      </sheetData>
      <sheetData sheetId="3141">
        <row r="7">
          <cell r="AI7">
            <v>10000</v>
          </cell>
        </row>
      </sheetData>
      <sheetData sheetId="3142">
        <row r="7">
          <cell r="AI7">
            <v>10000</v>
          </cell>
        </row>
      </sheetData>
      <sheetData sheetId="3143">
        <row r="7">
          <cell r="AI7">
            <v>10000</v>
          </cell>
        </row>
      </sheetData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>
        <row r="7">
          <cell r="AI7">
            <v>10000</v>
          </cell>
        </row>
      </sheetData>
      <sheetData sheetId="3172" refreshError="1"/>
      <sheetData sheetId="3173" refreshError="1"/>
      <sheetData sheetId="3174" refreshError="1"/>
      <sheetData sheetId="3175" refreshError="1"/>
      <sheetData sheetId="3176">
        <row r="7">
          <cell r="AI7">
            <v>10000</v>
          </cell>
        </row>
      </sheetData>
      <sheetData sheetId="3177">
        <row r="7">
          <cell r="AI7">
            <v>10000</v>
          </cell>
        </row>
      </sheetData>
      <sheetData sheetId="3178">
        <row r="7">
          <cell r="AI7">
            <v>10000</v>
          </cell>
        </row>
      </sheetData>
      <sheetData sheetId="3179">
        <row r="7">
          <cell r="AI7">
            <v>10000</v>
          </cell>
        </row>
      </sheetData>
      <sheetData sheetId="3180">
        <row r="7">
          <cell r="AI7">
            <v>10000</v>
          </cell>
        </row>
      </sheetData>
      <sheetData sheetId="3181" refreshError="1"/>
      <sheetData sheetId="3182">
        <row r="7">
          <cell r="AI7">
            <v>10000</v>
          </cell>
        </row>
      </sheetData>
      <sheetData sheetId="3183">
        <row r="7">
          <cell r="AI7">
            <v>10000</v>
          </cell>
        </row>
      </sheetData>
      <sheetData sheetId="3184">
        <row r="7">
          <cell r="AI7">
            <v>10000</v>
          </cell>
        </row>
      </sheetData>
      <sheetData sheetId="3185">
        <row r="7">
          <cell r="AI7">
            <v>10000</v>
          </cell>
        </row>
      </sheetData>
      <sheetData sheetId="3186">
        <row r="7">
          <cell r="AI7">
            <v>10000</v>
          </cell>
        </row>
      </sheetData>
      <sheetData sheetId="3187">
        <row r="7">
          <cell r="AI7">
            <v>10000</v>
          </cell>
        </row>
      </sheetData>
      <sheetData sheetId="3188">
        <row r="7">
          <cell r="AI7">
            <v>10000</v>
          </cell>
        </row>
      </sheetData>
      <sheetData sheetId="3189">
        <row r="7">
          <cell r="AI7">
            <v>10000</v>
          </cell>
        </row>
      </sheetData>
      <sheetData sheetId="3190">
        <row r="7">
          <cell r="AI7">
            <v>10000</v>
          </cell>
        </row>
      </sheetData>
      <sheetData sheetId="3191">
        <row r="7">
          <cell r="AI7">
            <v>10000</v>
          </cell>
        </row>
      </sheetData>
      <sheetData sheetId="3192">
        <row r="7">
          <cell r="AI7">
            <v>10000</v>
          </cell>
        </row>
      </sheetData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7">
          <cell r="AI7">
            <v>10000</v>
          </cell>
        </row>
      </sheetData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>
        <row r="7">
          <cell r="AI7">
            <v>10000</v>
          </cell>
        </row>
      </sheetData>
      <sheetData sheetId="3216">
        <row r="7">
          <cell r="AI7">
            <v>10000</v>
          </cell>
        </row>
      </sheetData>
      <sheetData sheetId="3217">
        <row r="7">
          <cell r="AI7">
            <v>10000</v>
          </cell>
        </row>
      </sheetData>
      <sheetData sheetId="3218">
        <row r="7">
          <cell r="AI7">
            <v>10000</v>
          </cell>
        </row>
      </sheetData>
      <sheetData sheetId="3219" refreshError="1"/>
      <sheetData sheetId="3220" refreshError="1"/>
      <sheetData sheetId="3221">
        <row r="7">
          <cell r="AI7">
            <v>10000</v>
          </cell>
        </row>
      </sheetData>
      <sheetData sheetId="3222">
        <row r="7">
          <cell r="AI7">
            <v>10000</v>
          </cell>
        </row>
      </sheetData>
      <sheetData sheetId="3223">
        <row r="7">
          <cell r="AI7">
            <v>10000</v>
          </cell>
        </row>
      </sheetData>
      <sheetData sheetId="3224">
        <row r="7">
          <cell r="AI7">
            <v>10000</v>
          </cell>
        </row>
      </sheetData>
      <sheetData sheetId="3225">
        <row r="7">
          <cell r="AI7">
            <v>10000</v>
          </cell>
        </row>
      </sheetData>
      <sheetData sheetId="3226">
        <row r="7">
          <cell r="AI7">
            <v>10000</v>
          </cell>
        </row>
      </sheetData>
      <sheetData sheetId="3227">
        <row r="7">
          <cell r="AI7">
            <v>10000</v>
          </cell>
        </row>
      </sheetData>
      <sheetData sheetId="3228">
        <row r="7">
          <cell r="AI7">
            <v>10000</v>
          </cell>
        </row>
      </sheetData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>
        <row r="7">
          <cell r="AI7">
            <v>10000</v>
          </cell>
        </row>
      </sheetData>
      <sheetData sheetId="3235">
        <row r="7">
          <cell r="AI7">
            <v>10000</v>
          </cell>
        </row>
      </sheetData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/>
      <sheetData sheetId="3361" refreshError="1"/>
      <sheetData sheetId="3362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>
        <row r="7">
          <cell r="AI7">
            <v>10000</v>
          </cell>
        </row>
      </sheetData>
      <sheetData sheetId="3399">
        <row r="7">
          <cell r="AI7">
            <v>10000</v>
          </cell>
        </row>
      </sheetData>
      <sheetData sheetId="3400">
        <row r="7">
          <cell r="AI7">
            <v>10000</v>
          </cell>
        </row>
      </sheetData>
      <sheetData sheetId="3401">
        <row r="7">
          <cell r="AI7">
            <v>10000</v>
          </cell>
        </row>
      </sheetData>
      <sheetData sheetId="3402">
        <row r="7">
          <cell r="AI7">
            <v>10000</v>
          </cell>
        </row>
      </sheetData>
      <sheetData sheetId="3403">
        <row r="7">
          <cell r="AI7">
            <v>10000</v>
          </cell>
        </row>
      </sheetData>
      <sheetData sheetId="3404">
        <row r="7">
          <cell r="AI7">
            <v>10000</v>
          </cell>
        </row>
      </sheetData>
      <sheetData sheetId="3405">
        <row r="7">
          <cell r="AI7">
            <v>10000</v>
          </cell>
        </row>
      </sheetData>
      <sheetData sheetId="3406">
        <row r="7">
          <cell r="AI7">
            <v>10000</v>
          </cell>
        </row>
      </sheetData>
      <sheetData sheetId="3407">
        <row r="7">
          <cell r="AI7">
            <v>10000</v>
          </cell>
        </row>
      </sheetData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>
        <row r="7">
          <cell r="AI7">
            <v>10000</v>
          </cell>
        </row>
      </sheetData>
      <sheetData sheetId="3424">
        <row r="7">
          <cell r="AI7">
            <v>10000</v>
          </cell>
        </row>
      </sheetData>
      <sheetData sheetId="3425">
        <row r="7">
          <cell r="AI7">
            <v>10000</v>
          </cell>
        </row>
      </sheetData>
      <sheetData sheetId="3426">
        <row r="7">
          <cell r="AI7">
            <v>10000</v>
          </cell>
        </row>
      </sheetData>
      <sheetData sheetId="3427" refreshError="1"/>
      <sheetData sheetId="3428" refreshError="1"/>
      <sheetData sheetId="3429" refreshError="1"/>
      <sheetData sheetId="3430">
        <row r="7">
          <cell r="AI7">
            <v>10000</v>
          </cell>
        </row>
      </sheetData>
      <sheetData sheetId="3431" refreshError="1"/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>
        <row r="7">
          <cell r="AI7">
            <v>10000</v>
          </cell>
        </row>
      </sheetData>
      <sheetData sheetId="3443">
        <row r="7">
          <cell r="AI7">
            <v>10000</v>
          </cell>
        </row>
      </sheetData>
      <sheetData sheetId="3444">
        <row r="7">
          <cell r="AI7">
            <v>10000</v>
          </cell>
        </row>
      </sheetData>
      <sheetData sheetId="3445">
        <row r="7">
          <cell r="AI7">
            <v>10000</v>
          </cell>
        </row>
      </sheetData>
      <sheetData sheetId="3446">
        <row r="7">
          <cell r="AI7">
            <v>10000</v>
          </cell>
        </row>
      </sheetData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>
        <row r="7">
          <cell r="AI7">
            <v>10000</v>
          </cell>
        </row>
      </sheetData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>
        <row r="7">
          <cell r="AI7">
            <v>10000</v>
          </cell>
        </row>
      </sheetData>
      <sheetData sheetId="3515">
        <row r="7">
          <cell r="AI7">
            <v>10000</v>
          </cell>
        </row>
      </sheetData>
      <sheetData sheetId="3516">
        <row r="7">
          <cell r="AI7">
            <v>10000</v>
          </cell>
        </row>
      </sheetData>
      <sheetData sheetId="3517">
        <row r="7">
          <cell r="AI7">
            <v>10000</v>
          </cell>
        </row>
      </sheetData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>
        <row r="7">
          <cell r="AI7">
            <v>10000</v>
          </cell>
        </row>
      </sheetData>
      <sheetData sheetId="3522">
        <row r="7">
          <cell r="AI7">
            <v>10000</v>
          </cell>
        </row>
      </sheetData>
      <sheetData sheetId="3523">
        <row r="7">
          <cell r="AI7">
            <v>10000</v>
          </cell>
        </row>
      </sheetData>
      <sheetData sheetId="3524">
        <row r="7">
          <cell r="AI7">
            <v>10000</v>
          </cell>
        </row>
      </sheetData>
      <sheetData sheetId="3525">
        <row r="7">
          <cell r="AI7">
            <v>10000</v>
          </cell>
        </row>
      </sheetData>
      <sheetData sheetId="3526">
        <row r="7">
          <cell r="AI7">
            <v>10000</v>
          </cell>
        </row>
      </sheetData>
      <sheetData sheetId="3527">
        <row r="7">
          <cell r="AI7">
            <v>10000</v>
          </cell>
        </row>
      </sheetData>
      <sheetData sheetId="3528">
        <row r="7">
          <cell r="AI7">
            <v>10000</v>
          </cell>
        </row>
      </sheetData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>
        <row r="7">
          <cell r="AI7">
            <v>10000</v>
          </cell>
        </row>
      </sheetData>
      <sheetData sheetId="3548">
        <row r="7">
          <cell r="AI7">
            <v>10000</v>
          </cell>
        </row>
      </sheetData>
      <sheetData sheetId="3549" refreshError="1"/>
      <sheetData sheetId="3550" refreshError="1"/>
      <sheetData sheetId="3551" refreshError="1"/>
      <sheetData sheetId="3552" refreshError="1"/>
      <sheetData sheetId="3553">
        <row r="7">
          <cell r="AI7">
            <v>10000</v>
          </cell>
        </row>
      </sheetData>
      <sheetData sheetId="3554">
        <row r="7">
          <cell r="AI7">
            <v>10000</v>
          </cell>
        </row>
      </sheetData>
      <sheetData sheetId="3555">
        <row r="7">
          <cell r="AI7">
            <v>10000</v>
          </cell>
        </row>
      </sheetData>
      <sheetData sheetId="3556">
        <row r="7">
          <cell r="AI7">
            <v>10000</v>
          </cell>
        </row>
      </sheetData>
      <sheetData sheetId="3557">
        <row r="7">
          <cell r="AI7">
            <v>10000</v>
          </cell>
        </row>
      </sheetData>
      <sheetData sheetId="3558">
        <row r="7">
          <cell r="AI7">
            <v>10000</v>
          </cell>
        </row>
      </sheetData>
      <sheetData sheetId="3559">
        <row r="7">
          <cell r="AI7">
            <v>10000</v>
          </cell>
        </row>
      </sheetData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>
        <row r="7">
          <cell r="AI7">
            <v>10000</v>
          </cell>
        </row>
      </sheetData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>
        <row r="7">
          <cell r="AI7">
            <v>10000</v>
          </cell>
        </row>
      </sheetData>
      <sheetData sheetId="3580">
        <row r="7">
          <cell r="AI7">
            <v>10000</v>
          </cell>
        </row>
      </sheetData>
      <sheetData sheetId="3581">
        <row r="7">
          <cell r="AI7">
            <v>10000</v>
          </cell>
        </row>
      </sheetData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 refreshError="1"/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>
        <row r="7">
          <cell r="AI7">
            <v>10000</v>
          </cell>
        </row>
      </sheetData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 refreshError="1"/>
      <sheetData sheetId="3647">
        <row r="7">
          <cell r="AI7">
            <v>10000</v>
          </cell>
        </row>
      </sheetData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 refreshError="1"/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>
        <row r="7">
          <cell r="AI7">
            <v>10000</v>
          </cell>
        </row>
      </sheetData>
      <sheetData sheetId="3672" refreshError="1"/>
      <sheetData sheetId="3673" refreshError="1"/>
      <sheetData sheetId="3674" refreshError="1"/>
      <sheetData sheetId="3675">
        <row r="7">
          <cell r="AI7">
            <v>10000</v>
          </cell>
        </row>
      </sheetData>
      <sheetData sheetId="3676">
        <row r="7">
          <cell r="AI7">
            <v>10000</v>
          </cell>
        </row>
      </sheetData>
      <sheetData sheetId="3677" refreshError="1"/>
      <sheetData sheetId="3678">
        <row r="7">
          <cell r="AI7">
            <v>10000</v>
          </cell>
        </row>
      </sheetData>
      <sheetData sheetId="3679">
        <row r="7">
          <cell r="AI7">
            <v>10000</v>
          </cell>
        </row>
      </sheetData>
      <sheetData sheetId="3680">
        <row r="7">
          <cell r="AI7">
            <v>10000</v>
          </cell>
        </row>
      </sheetData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>
        <row r="7">
          <cell r="AI7">
            <v>10000</v>
          </cell>
        </row>
      </sheetData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>
        <row r="7">
          <cell r="AI7">
            <v>10000</v>
          </cell>
        </row>
      </sheetData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>
        <row r="7">
          <cell r="AI7">
            <v>10000</v>
          </cell>
        </row>
      </sheetData>
      <sheetData sheetId="3731">
        <row r="7">
          <cell r="AI7">
            <v>10000</v>
          </cell>
        </row>
      </sheetData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>
        <row r="7">
          <cell r="AI7">
            <v>10000</v>
          </cell>
        </row>
      </sheetData>
      <sheetData sheetId="3774">
        <row r="7">
          <cell r="AI7">
            <v>10000</v>
          </cell>
        </row>
      </sheetData>
      <sheetData sheetId="3775" refreshError="1"/>
      <sheetData sheetId="3776">
        <row r="7">
          <cell r="AI7">
            <v>10000</v>
          </cell>
        </row>
      </sheetData>
      <sheetData sheetId="3777">
        <row r="7">
          <cell r="AI7">
            <v>10000</v>
          </cell>
        </row>
      </sheetData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>
        <row r="7">
          <cell r="AI7">
            <v>10000</v>
          </cell>
        </row>
      </sheetData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>
        <row r="7">
          <cell r="AI7">
            <v>10000</v>
          </cell>
        </row>
      </sheetData>
      <sheetData sheetId="3831">
        <row r="7">
          <cell r="AI7">
            <v>10000</v>
          </cell>
        </row>
      </sheetData>
      <sheetData sheetId="3832">
        <row r="7">
          <cell r="AI7">
            <v>10000</v>
          </cell>
        </row>
      </sheetData>
      <sheetData sheetId="3833">
        <row r="7">
          <cell r="AI7">
            <v>10000</v>
          </cell>
        </row>
      </sheetData>
      <sheetData sheetId="3834">
        <row r="7">
          <cell r="AI7">
            <v>10000</v>
          </cell>
        </row>
      </sheetData>
      <sheetData sheetId="3835">
        <row r="7">
          <cell r="AI7">
            <v>10000</v>
          </cell>
        </row>
      </sheetData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>
        <row r="7">
          <cell r="AI7">
            <v>10000</v>
          </cell>
        </row>
      </sheetData>
      <sheetData sheetId="3844">
        <row r="7">
          <cell r="AI7">
            <v>10000</v>
          </cell>
        </row>
      </sheetData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>
        <row r="7">
          <cell r="AI7">
            <v>10000</v>
          </cell>
        </row>
      </sheetData>
      <sheetData sheetId="3852">
        <row r="7">
          <cell r="AI7">
            <v>10000</v>
          </cell>
        </row>
      </sheetData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>
        <row r="7">
          <cell r="AI7">
            <v>10000</v>
          </cell>
        </row>
      </sheetData>
      <sheetData sheetId="3873">
        <row r="7">
          <cell r="AI7">
            <v>10000</v>
          </cell>
        </row>
      </sheetData>
      <sheetData sheetId="3874">
        <row r="7">
          <cell r="AI7">
            <v>10000</v>
          </cell>
        </row>
      </sheetData>
      <sheetData sheetId="3875">
        <row r="7">
          <cell r="AI7">
            <v>10000</v>
          </cell>
        </row>
      </sheetData>
      <sheetData sheetId="3876">
        <row r="7">
          <cell r="AI7">
            <v>10000</v>
          </cell>
        </row>
      </sheetData>
      <sheetData sheetId="3877">
        <row r="7">
          <cell r="AI7">
            <v>10000</v>
          </cell>
        </row>
      </sheetData>
      <sheetData sheetId="3878">
        <row r="7">
          <cell r="AI7">
            <v>10000</v>
          </cell>
        </row>
      </sheetData>
      <sheetData sheetId="3879">
        <row r="7">
          <cell r="AI7">
            <v>10000</v>
          </cell>
        </row>
      </sheetData>
      <sheetData sheetId="3880">
        <row r="7">
          <cell r="AI7">
            <v>10000</v>
          </cell>
        </row>
      </sheetData>
      <sheetData sheetId="3881">
        <row r="7">
          <cell r="AI7">
            <v>10000</v>
          </cell>
        </row>
      </sheetData>
      <sheetData sheetId="3882">
        <row r="7">
          <cell r="AI7">
            <v>10000</v>
          </cell>
        </row>
      </sheetData>
      <sheetData sheetId="3883">
        <row r="7">
          <cell r="AI7">
            <v>10000</v>
          </cell>
        </row>
      </sheetData>
      <sheetData sheetId="3884">
        <row r="7">
          <cell r="AI7">
            <v>10000</v>
          </cell>
        </row>
      </sheetData>
      <sheetData sheetId="3885">
        <row r="7">
          <cell r="AI7">
            <v>10000</v>
          </cell>
        </row>
      </sheetData>
      <sheetData sheetId="3886">
        <row r="7">
          <cell r="AI7">
            <v>10000</v>
          </cell>
        </row>
      </sheetData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 refreshError="1"/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>
        <row r="7">
          <cell r="AI7">
            <v>10000</v>
          </cell>
        </row>
      </sheetData>
      <sheetData sheetId="4824" refreshError="1"/>
      <sheetData sheetId="4825" refreshError="1"/>
      <sheetData sheetId="4826">
        <row r="7">
          <cell r="AI7">
            <v>10000</v>
          </cell>
        </row>
      </sheetData>
      <sheetData sheetId="4827">
        <row r="7">
          <cell r="AI7">
            <v>10000</v>
          </cell>
        </row>
      </sheetData>
      <sheetData sheetId="4828">
        <row r="7">
          <cell r="AI7">
            <v>10000</v>
          </cell>
        </row>
      </sheetData>
      <sheetData sheetId="4829">
        <row r="7">
          <cell r="AI7">
            <v>10000</v>
          </cell>
        </row>
      </sheetData>
      <sheetData sheetId="4830">
        <row r="7">
          <cell r="AI7">
            <v>10000</v>
          </cell>
        </row>
      </sheetData>
      <sheetData sheetId="4831">
        <row r="7">
          <cell r="AI7">
            <v>10000</v>
          </cell>
        </row>
      </sheetData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>
        <row r="7">
          <cell r="AI7">
            <v>10000</v>
          </cell>
        </row>
      </sheetData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>
        <row r="7">
          <cell r="AI7">
            <v>10000</v>
          </cell>
        </row>
      </sheetData>
      <sheetData sheetId="4847">
        <row r="7">
          <cell r="AI7">
            <v>10000</v>
          </cell>
        </row>
      </sheetData>
      <sheetData sheetId="4848">
        <row r="7">
          <cell r="AI7">
            <v>10000</v>
          </cell>
        </row>
      </sheetData>
      <sheetData sheetId="4849" refreshError="1"/>
      <sheetData sheetId="4850">
        <row r="7">
          <cell r="AI7">
            <v>10000</v>
          </cell>
        </row>
      </sheetData>
      <sheetData sheetId="4851">
        <row r="7">
          <cell r="AI7">
            <v>10000</v>
          </cell>
        </row>
      </sheetData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>
        <row r="7">
          <cell r="AI7">
            <v>10000</v>
          </cell>
        </row>
      </sheetData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>
        <row r="7">
          <cell r="AI7">
            <v>10000</v>
          </cell>
        </row>
      </sheetData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>
        <row r="7">
          <cell r="AI7">
            <v>10000</v>
          </cell>
        </row>
      </sheetData>
      <sheetData sheetId="4887">
        <row r="7">
          <cell r="AI7">
            <v>10000</v>
          </cell>
        </row>
      </sheetData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>
        <row r="7">
          <cell r="AI7">
            <v>10000</v>
          </cell>
        </row>
      </sheetData>
      <sheetData sheetId="4892">
        <row r="7">
          <cell r="AI7">
            <v>10000</v>
          </cell>
        </row>
      </sheetData>
      <sheetData sheetId="4893">
        <row r="7">
          <cell r="AI7">
            <v>10000</v>
          </cell>
        </row>
      </sheetData>
      <sheetData sheetId="4894">
        <row r="7">
          <cell r="AI7">
            <v>10000</v>
          </cell>
        </row>
      </sheetData>
      <sheetData sheetId="4895">
        <row r="7">
          <cell r="AI7">
            <v>10000</v>
          </cell>
        </row>
      </sheetData>
      <sheetData sheetId="4896">
        <row r="7">
          <cell r="AI7">
            <v>10000</v>
          </cell>
        </row>
      </sheetData>
      <sheetData sheetId="4897">
        <row r="7">
          <cell r="AI7">
            <v>10000</v>
          </cell>
        </row>
      </sheetData>
      <sheetData sheetId="4898">
        <row r="7">
          <cell r="AI7">
            <v>10000</v>
          </cell>
        </row>
      </sheetData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>
        <row r="7">
          <cell r="AI7">
            <v>10000</v>
          </cell>
        </row>
      </sheetData>
      <sheetData sheetId="4902">
        <row r="7">
          <cell r="AI7">
            <v>10000</v>
          </cell>
        </row>
      </sheetData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 refreshError="1"/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>
        <row r="7">
          <cell r="AI7">
            <v>10000</v>
          </cell>
        </row>
      </sheetData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>
        <row r="7">
          <cell r="AI7">
            <v>10000</v>
          </cell>
        </row>
      </sheetData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>
        <row r="7">
          <cell r="AI7">
            <v>10000</v>
          </cell>
        </row>
      </sheetData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>
        <row r="7">
          <cell r="AI7">
            <v>10000</v>
          </cell>
        </row>
      </sheetData>
      <sheetData sheetId="10600">
        <row r="7">
          <cell r="AI7">
            <v>10000</v>
          </cell>
        </row>
      </sheetData>
      <sheetData sheetId="10601" refreshError="1"/>
      <sheetData sheetId="10602" refreshError="1"/>
      <sheetData sheetId="10603"/>
      <sheetData sheetId="10604"/>
      <sheetData sheetId="10605">
        <row r="7">
          <cell r="AI7">
            <v>10000</v>
          </cell>
        </row>
      </sheetData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>
        <row r="7">
          <cell r="AI7">
            <v>10000</v>
          </cell>
        </row>
      </sheetData>
      <sheetData sheetId="10615">
        <row r="7">
          <cell r="AI7">
            <v>10000</v>
          </cell>
        </row>
      </sheetData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 refreshError="1"/>
      <sheetData sheetId="10629" refreshError="1"/>
      <sheetData sheetId="10630">
        <row r="7">
          <cell r="AI7">
            <v>10000</v>
          </cell>
        </row>
      </sheetData>
      <sheetData sheetId="10631">
        <row r="7">
          <cell r="AI7">
            <v>10000</v>
          </cell>
        </row>
      </sheetData>
      <sheetData sheetId="10632">
        <row r="7">
          <cell r="AI7">
            <v>10000</v>
          </cell>
        </row>
      </sheetData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>
        <row r="7">
          <cell r="AI7">
            <v>10000</v>
          </cell>
        </row>
      </sheetData>
      <sheetData sheetId="10639">
        <row r="7">
          <cell r="AI7">
            <v>10000</v>
          </cell>
        </row>
      </sheetData>
      <sheetData sheetId="10640">
        <row r="7">
          <cell r="AI7">
            <v>10000</v>
          </cell>
        </row>
      </sheetData>
      <sheetData sheetId="10641">
        <row r="7">
          <cell r="AI7">
            <v>10000</v>
          </cell>
        </row>
      </sheetData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>
        <row r="7">
          <cell r="AI7">
            <v>10000</v>
          </cell>
        </row>
      </sheetData>
      <sheetData sheetId="10645">
        <row r="7">
          <cell r="AI7">
            <v>10000</v>
          </cell>
        </row>
      </sheetData>
      <sheetData sheetId="10646">
        <row r="7">
          <cell r="AI7">
            <v>10000</v>
          </cell>
        </row>
      </sheetData>
      <sheetData sheetId="10647">
        <row r="7">
          <cell r="AI7">
            <v>10000</v>
          </cell>
        </row>
      </sheetData>
      <sheetData sheetId="10648">
        <row r="7">
          <cell r="AI7">
            <v>10000</v>
          </cell>
        </row>
      </sheetData>
      <sheetData sheetId="10649">
        <row r="7">
          <cell r="AI7">
            <v>10000</v>
          </cell>
        </row>
      </sheetData>
      <sheetData sheetId="10650" refreshError="1"/>
      <sheetData sheetId="10651" refreshError="1"/>
      <sheetData sheetId="10652" refreshError="1"/>
      <sheetData sheetId="10653" refreshError="1"/>
      <sheetData sheetId="10654">
        <row r="7">
          <cell r="AI7">
            <v>10000</v>
          </cell>
        </row>
      </sheetData>
      <sheetData sheetId="10655" refreshError="1"/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>
        <row r="7">
          <cell r="AI7">
            <v>10000</v>
          </cell>
        </row>
      </sheetData>
      <sheetData sheetId="10662">
        <row r="7">
          <cell r="AI7">
            <v>10000</v>
          </cell>
        </row>
      </sheetData>
      <sheetData sheetId="10663">
        <row r="7">
          <cell r="AI7">
            <v>10000</v>
          </cell>
        </row>
      </sheetData>
      <sheetData sheetId="10664">
        <row r="7">
          <cell r="AI7">
            <v>10000</v>
          </cell>
        </row>
      </sheetData>
      <sheetData sheetId="10665">
        <row r="7">
          <cell r="AI7">
            <v>10000</v>
          </cell>
        </row>
      </sheetData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>
        <row r="7">
          <cell r="AI7">
            <v>10000</v>
          </cell>
        </row>
      </sheetData>
      <sheetData sheetId="10678">
        <row r="7">
          <cell r="AI7">
            <v>10000</v>
          </cell>
        </row>
      </sheetData>
      <sheetData sheetId="10679">
        <row r="7">
          <cell r="AI7">
            <v>10000</v>
          </cell>
        </row>
      </sheetData>
      <sheetData sheetId="10680">
        <row r="7">
          <cell r="AI7">
            <v>10000</v>
          </cell>
        </row>
      </sheetData>
      <sheetData sheetId="10681">
        <row r="7">
          <cell r="AI7">
            <v>10000</v>
          </cell>
        </row>
      </sheetData>
      <sheetData sheetId="10682">
        <row r="7">
          <cell r="AI7">
            <v>10000</v>
          </cell>
        </row>
      </sheetData>
      <sheetData sheetId="10683">
        <row r="7">
          <cell r="AI7">
            <v>10000</v>
          </cell>
        </row>
      </sheetData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>
        <row r="7">
          <cell r="AI7">
            <v>10000</v>
          </cell>
        </row>
      </sheetData>
      <sheetData sheetId="10698">
        <row r="7">
          <cell r="AI7">
            <v>10000</v>
          </cell>
        </row>
      </sheetData>
      <sheetData sheetId="10699">
        <row r="7">
          <cell r="AI7">
            <v>10000</v>
          </cell>
        </row>
      </sheetData>
      <sheetData sheetId="10700">
        <row r="7">
          <cell r="AI7">
            <v>10000</v>
          </cell>
        </row>
      </sheetData>
      <sheetData sheetId="10701">
        <row r="7">
          <cell r="AI7">
            <v>10000</v>
          </cell>
        </row>
      </sheetData>
      <sheetData sheetId="10702" refreshError="1"/>
      <sheetData sheetId="10703" refreshError="1"/>
      <sheetData sheetId="10704" refreshError="1"/>
      <sheetData sheetId="10705">
        <row r="7">
          <cell r="AI7">
            <v>10000</v>
          </cell>
        </row>
      </sheetData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>
        <row r="7">
          <cell r="AI7">
            <v>10000</v>
          </cell>
        </row>
      </sheetData>
      <sheetData sheetId="10713">
        <row r="7">
          <cell r="AI7">
            <v>10000</v>
          </cell>
        </row>
      </sheetData>
      <sheetData sheetId="10714">
        <row r="7">
          <cell r="AI7">
            <v>10000</v>
          </cell>
        </row>
      </sheetData>
      <sheetData sheetId="10715">
        <row r="7">
          <cell r="AI7">
            <v>10000</v>
          </cell>
        </row>
      </sheetData>
      <sheetData sheetId="10716">
        <row r="7">
          <cell r="AI7">
            <v>10000</v>
          </cell>
        </row>
      </sheetData>
      <sheetData sheetId="10717">
        <row r="7">
          <cell r="AI7">
            <v>10000</v>
          </cell>
        </row>
      </sheetData>
      <sheetData sheetId="10718">
        <row r="7">
          <cell r="AI7">
            <v>10000</v>
          </cell>
        </row>
      </sheetData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>
        <row r="7">
          <cell r="AI7">
            <v>10000</v>
          </cell>
        </row>
      </sheetData>
      <sheetData sheetId="10737">
        <row r="7">
          <cell r="AI7">
            <v>10000</v>
          </cell>
        </row>
      </sheetData>
      <sheetData sheetId="10738">
        <row r="7">
          <cell r="AI7">
            <v>10000</v>
          </cell>
        </row>
      </sheetData>
      <sheetData sheetId="10739">
        <row r="7">
          <cell r="AI7">
            <v>10000</v>
          </cell>
        </row>
      </sheetData>
      <sheetData sheetId="10740">
        <row r="7">
          <cell r="AI7">
            <v>10000</v>
          </cell>
        </row>
      </sheetData>
      <sheetData sheetId="10741">
        <row r="7">
          <cell r="AI7">
            <v>10000</v>
          </cell>
        </row>
      </sheetData>
      <sheetData sheetId="10742">
        <row r="7">
          <cell r="AI7">
            <v>10000</v>
          </cell>
        </row>
      </sheetData>
      <sheetData sheetId="10743">
        <row r="7">
          <cell r="AI7">
            <v>10000</v>
          </cell>
        </row>
      </sheetData>
      <sheetData sheetId="10744">
        <row r="7">
          <cell r="AI7">
            <v>10000</v>
          </cell>
        </row>
      </sheetData>
      <sheetData sheetId="10745">
        <row r="7">
          <cell r="AI7">
            <v>10000</v>
          </cell>
        </row>
      </sheetData>
      <sheetData sheetId="10746">
        <row r="7">
          <cell r="AI7">
            <v>10000</v>
          </cell>
        </row>
      </sheetData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 refreshError="1"/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>
        <row r="7">
          <cell r="AI7">
            <v>10000</v>
          </cell>
        </row>
      </sheetData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 refreshError="1"/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>
        <row r="7">
          <cell r="AI7">
            <v>10000</v>
          </cell>
        </row>
      </sheetData>
      <sheetData sheetId="10823" refreshError="1"/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>
        <row r="7">
          <cell r="AI7">
            <v>10000</v>
          </cell>
        </row>
      </sheetData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 refreshError="1"/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>
        <row r="7">
          <cell r="AI7">
            <v>10000</v>
          </cell>
        </row>
      </sheetData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 refreshError="1"/>
      <sheetData sheetId="10881" refreshError="1"/>
      <sheetData sheetId="10882" refreshError="1"/>
      <sheetData sheetId="10883" refreshError="1"/>
      <sheetData sheetId="10884" refreshError="1"/>
      <sheetData sheetId="10885" refreshError="1"/>
      <sheetData sheetId="10886" refreshError="1"/>
      <sheetData sheetId="10887" refreshError="1"/>
      <sheetData sheetId="10888" refreshError="1"/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>
        <row r="7">
          <cell r="AI7">
            <v>10000</v>
          </cell>
        </row>
      </sheetData>
      <sheetData sheetId="10892">
        <row r="7">
          <cell r="AI7">
            <v>10000</v>
          </cell>
        </row>
      </sheetData>
      <sheetData sheetId="10893">
        <row r="7">
          <cell r="AI7">
            <v>10000</v>
          </cell>
        </row>
      </sheetData>
      <sheetData sheetId="10894">
        <row r="7">
          <cell r="AI7">
            <v>10000</v>
          </cell>
        </row>
      </sheetData>
      <sheetData sheetId="10895">
        <row r="7">
          <cell r="AI7">
            <v>10000</v>
          </cell>
        </row>
      </sheetData>
      <sheetData sheetId="10896">
        <row r="7">
          <cell r="AI7">
            <v>10000</v>
          </cell>
        </row>
      </sheetData>
      <sheetData sheetId="10897">
        <row r="7">
          <cell r="AI7">
            <v>10000</v>
          </cell>
        </row>
      </sheetData>
      <sheetData sheetId="10898">
        <row r="7">
          <cell r="AI7">
            <v>10000</v>
          </cell>
        </row>
      </sheetData>
      <sheetData sheetId="10899">
        <row r="7">
          <cell r="AI7">
            <v>10000</v>
          </cell>
        </row>
      </sheetData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 refreshError="1"/>
      <sheetData sheetId="10989" refreshError="1"/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>
        <row r="7">
          <cell r="AI7">
            <v>10000</v>
          </cell>
        </row>
      </sheetData>
      <sheetData sheetId="11000">
        <row r="7">
          <cell r="AI7">
            <v>10000</v>
          </cell>
        </row>
      </sheetData>
      <sheetData sheetId="11001" refreshError="1"/>
      <sheetData sheetId="11002" refreshError="1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 refreshError="1"/>
      <sheetData sheetId="11013" refreshError="1"/>
      <sheetData sheetId="11014">
        <row r="7">
          <cell r="AI7">
            <v>10000</v>
          </cell>
        </row>
      </sheetData>
      <sheetData sheetId="11015">
        <row r="7">
          <cell r="AI7">
            <v>10000</v>
          </cell>
        </row>
      </sheetData>
      <sheetData sheetId="11016">
        <row r="7">
          <cell r="AI7">
            <v>10000</v>
          </cell>
        </row>
      </sheetData>
      <sheetData sheetId="11017">
        <row r="7">
          <cell r="AI7">
            <v>10000</v>
          </cell>
        </row>
      </sheetData>
      <sheetData sheetId="11018">
        <row r="7">
          <cell r="AI7">
            <v>10000</v>
          </cell>
        </row>
      </sheetData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>
        <row r="7">
          <cell r="AI7">
            <v>10000</v>
          </cell>
        </row>
      </sheetData>
      <sheetData sheetId="11101">
        <row r="7">
          <cell r="AI7">
            <v>10000</v>
          </cell>
        </row>
      </sheetData>
      <sheetData sheetId="11102">
        <row r="7">
          <cell r="AI7">
            <v>10000</v>
          </cell>
        </row>
      </sheetData>
      <sheetData sheetId="11103">
        <row r="7">
          <cell r="AI7">
            <v>10000</v>
          </cell>
        </row>
      </sheetData>
      <sheetData sheetId="11104">
        <row r="7">
          <cell r="AI7">
            <v>10000</v>
          </cell>
        </row>
      </sheetData>
      <sheetData sheetId="11105">
        <row r="7">
          <cell r="AI7">
            <v>10000</v>
          </cell>
        </row>
      </sheetData>
      <sheetData sheetId="11106">
        <row r="7">
          <cell r="AI7">
            <v>10000</v>
          </cell>
        </row>
      </sheetData>
      <sheetData sheetId="11107">
        <row r="7">
          <cell r="AI7">
            <v>10000</v>
          </cell>
        </row>
      </sheetData>
      <sheetData sheetId="11108">
        <row r="7">
          <cell r="AI7">
            <v>10000</v>
          </cell>
        </row>
      </sheetData>
      <sheetData sheetId="11109">
        <row r="7">
          <cell r="AI7">
            <v>10000</v>
          </cell>
        </row>
      </sheetData>
      <sheetData sheetId="11110">
        <row r="7">
          <cell r="AI7">
            <v>10000</v>
          </cell>
        </row>
      </sheetData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>
        <row r="7">
          <cell r="AI7">
            <v>10000</v>
          </cell>
        </row>
      </sheetData>
      <sheetData sheetId="11141"/>
      <sheetData sheetId="11142" refreshError="1"/>
      <sheetData sheetId="11143" refreshError="1"/>
      <sheetData sheetId="11144" refreshError="1"/>
      <sheetData sheetId="11145" refreshError="1"/>
      <sheetData sheetId="11146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>
        <row r="7">
          <cell r="AH7" t="str">
            <v>SP1</v>
          </cell>
        </row>
      </sheetData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>
        <row r="7">
          <cell r="AH7" t="str">
            <v>SP1</v>
          </cell>
        </row>
      </sheetData>
      <sheetData sheetId="11242">
        <row r="7">
          <cell r="AH7" t="str">
            <v>SP1</v>
          </cell>
        </row>
      </sheetData>
      <sheetData sheetId="11243">
        <row r="7">
          <cell r="AH7" t="str">
            <v>SP1</v>
          </cell>
        </row>
      </sheetData>
      <sheetData sheetId="11244" refreshError="1"/>
      <sheetData sheetId="11245">
        <row r="7">
          <cell r="AI7">
            <v>10000</v>
          </cell>
        </row>
      </sheetData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 refreshError="1"/>
      <sheetData sheetId="11250">
        <row r="7">
          <cell r="AI7">
            <v>10000</v>
          </cell>
        </row>
      </sheetData>
      <sheetData sheetId="11251">
        <row r="7">
          <cell r="AH7" t="str">
            <v>SP1</v>
          </cell>
        </row>
      </sheetData>
      <sheetData sheetId="11252">
        <row r="7">
          <cell r="AH7" t="str">
            <v>SP1</v>
          </cell>
        </row>
      </sheetData>
      <sheetData sheetId="11253">
        <row r="7">
          <cell r="AH7" t="str">
            <v>SP1</v>
          </cell>
        </row>
      </sheetData>
      <sheetData sheetId="11254">
        <row r="7">
          <cell r="AI7">
            <v>10000</v>
          </cell>
        </row>
      </sheetData>
      <sheetData sheetId="11255">
        <row r="7">
          <cell r="AI7">
            <v>10000</v>
          </cell>
        </row>
      </sheetData>
      <sheetData sheetId="11256">
        <row r="7">
          <cell r="AH7" t="str">
            <v>SP1</v>
          </cell>
        </row>
      </sheetData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I7">
            <v>10000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I7">
            <v>10000</v>
          </cell>
        </row>
      </sheetData>
      <sheetData sheetId="11263">
        <row r="7">
          <cell r="AI7">
            <v>10000</v>
          </cell>
        </row>
      </sheetData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>
        <row r="7">
          <cell r="AI7">
            <v>10000</v>
          </cell>
        </row>
      </sheetData>
      <sheetData sheetId="11276">
        <row r="7">
          <cell r="AI7">
            <v>10000</v>
          </cell>
        </row>
      </sheetData>
      <sheetData sheetId="11277">
        <row r="7">
          <cell r="AI7">
            <v>10000</v>
          </cell>
        </row>
      </sheetData>
      <sheetData sheetId="11278">
        <row r="7">
          <cell r="AI7">
            <v>10000</v>
          </cell>
        </row>
      </sheetData>
      <sheetData sheetId="11279">
        <row r="7">
          <cell r="AI7">
            <v>10000</v>
          </cell>
        </row>
      </sheetData>
      <sheetData sheetId="11280">
        <row r="7">
          <cell r="AI7">
            <v>10000</v>
          </cell>
        </row>
      </sheetData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>
        <row r="7">
          <cell r="AI7">
            <v>10000</v>
          </cell>
        </row>
      </sheetData>
      <sheetData sheetId="11318">
        <row r="7">
          <cell r="AI7">
            <v>10000</v>
          </cell>
        </row>
      </sheetData>
      <sheetData sheetId="11319" refreshError="1"/>
      <sheetData sheetId="11320">
        <row r="7">
          <cell r="AI7">
            <v>10000</v>
          </cell>
        </row>
      </sheetData>
      <sheetData sheetId="11321">
        <row r="7">
          <cell r="AI7">
            <v>10000</v>
          </cell>
        </row>
      </sheetData>
      <sheetData sheetId="11322">
        <row r="7">
          <cell r="AI7">
            <v>10000</v>
          </cell>
        </row>
      </sheetData>
      <sheetData sheetId="11323">
        <row r="7">
          <cell r="AI7">
            <v>10000</v>
          </cell>
        </row>
      </sheetData>
      <sheetData sheetId="11324" refreshError="1"/>
      <sheetData sheetId="11325" refreshError="1"/>
      <sheetData sheetId="11326" refreshError="1"/>
      <sheetData sheetId="11327" refreshError="1"/>
      <sheetData sheetId="11328" refreshError="1"/>
      <sheetData sheetId="11329" refreshError="1"/>
      <sheetData sheetId="11330">
        <row r="7">
          <cell r="AI7">
            <v>10000</v>
          </cell>
        </row>
      </sheetData>
      <sheetData sheetId="11331">
        <row r="7">
          <cell r="AI7">
            <v>10000</v>
          </cell>
        </row>
      </sheetData>
      <sheetData sheetId="11332">
        <row r="7">
          <cell r="AI7">
            <v>10000</v>
          </cell>
        </row>
      </sheetData>
      <sheetData sheetId="11333">
        <row r="7">
          <cell r="AI7">
            <v>10000</v>
          </cell>
        </row>
      </sheetData>
      <sheetData sheetId="11334">
        <row r="7">
          <cell r="AI7">
            <v>10000</v>
          </cell>
        </row>
      </sheetData>
      <sheetData sheetId="11335">
        <row r="7">
          <cell r="AI7">
            <v>10000</v>
          </cell>
        </row>
      </sheetData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 refreshError="1"/>
      <sheetData sheetId="11342" refreshError="1"/>
      <sheetData sheetId="11343" refreshError="1"/>
      <sheetData sheetId="11344" refreshError="1"/>
      <sheetData sheetId="11345" refreshError="1"/>
      <sheetData sheetId="11346">
        <row r="7">
          <cell r="AI7">
            <v>10000</v>
          </cell>
        </row>
      </sheetData>
      <sheetData sheetId="11347">
        <row r="7">
          <cell r="AI7">
            <v>10000</v>
          </cell>
        </row>
      </sheetData>
      <sheetData sheetId="11348">
        <row r="7">
          <cell r="AI7">
            <v>10000</v>
          </cell>
        </row>
      </sheetData>
      <sheetData sheetId="11349">
        <row r="7">
          <cell r="AI7">
            <v>10000</v>
          </cell>
        </row>
      </sheetData>
      <sheetData sheetId="11350">
        <row r="7">
          <cell r="AI7">
            <v>10000</v>
          </cell>
        </row>
      </sheetData>
      <sheetData sheetId="11351">
        <row r="7">
          <cell r="AI7">
            <v>10000</v>
          </cell>
        </row>
      </sheetData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 refreshError="1"/>
      <sheetData sheetId="11363" refreshError="1"/>
      <sheetData sheetId="11364" refreshError="1"/>
      <sheetData sheetId="11365" refreshError="1"/>
      <sheetData sheetId="11366" refreshError="1"/>
      <sheetData sheetId="11367" refreshError="1"/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>
        <row r="7">
          <cell r="AI7">
            <v>10000</v>
          </cell>
        </row>
      </sheetData>
      <sheetData sheetId="11378">
        <row r="7">
          <cell r="AI7">
            <v>10000</v>
          </cell>
        </row>
      </sheetData>
      <sheetData sheetId="11379">
        <row r="7">
          <cell r="AI7">
            <v>10000</v>
          </cell>
        </row>
      </sheetData>
      <sheetData sheetId="11380">
        <row r="7">
          <cell r="AI7">
            <v>10000</v>
          </cell>
        </row>
      </sheetData>
      <sheetData sheetId="11381">
        <row r="7">
          <cell r="AI7">
            <v>10000</v>
          </cell>
        </row>
      </sheetData>
      <sheetData sheetId="11382">
        <row r="7">
          <cell r="AI7">
            <v>10000</v>
          </cell>
        </row>
      </sheetData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/>
      <sheetData sheetId="12855"/>
      <sheetData sheetId="12856"/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/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/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>
        <row r="7">
          <cell r="AI7">
            <v>10000</v>
          </cell>
        </row>
      </sheetData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/>
      <sheetData sheetId="13562"/>
      <sheetData sheetId="13563"/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/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/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>
        <row r="7">
          <cell r="AI7">
            <v>10000</v>
          </cell>
        </row>
      </sheetData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/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>
        <row r="7">
          <cell r="AI7">
            <v>10000</v>
          </cell>
        </row>
      </sheetData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/>
      <sheetData sheetId="13640"/>
      <sheetData sheetId="13641"/>
      <sheetData sheetId="13642"/>
      <sheetData sheetId="13643"/>
      <sheetData sheetId="13644"/>
      <sheetData sheetId="13645"/>
      <sheetData sheetId="13646"/>
      <sheetData sheetId="13647"/>
      <sheetData sheetId="13648"/>
      <sheetData sheetId="13649"/>
      <sheetData sheetId="13650"/>
      <sheetData sheetId="13651"/>
      <sheetData sheetId="13652"/>
      <sheetData sheetId="13653"/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>
        <row r="7">
          <cell r="AI7">
            <v>10000</v>
          </cell>
        </row>
      </sheetData>
      <sheetData sheetId="13781">
        <row r="7">
          <cell r="AI7">
            <v>10000</v>
          </cell>
        </row>
      </sheetData>
      <sheetData sheetId="13782">
        <row r="7">
          <cell r="AI7">
            <v>10000</v>
          </cell>
        </row>
      </sheetData>
      <sheetData sheetId="13783">
        <row r="7">
          <cell r="AI7">
            <v>10000</v>
          </cell>
        </row>
      </sheetData>
      <sheetData sheetId="13784">
        <row r="7">
          <cell r="AI7">
            <v>10000</v>
          </cell>
        </row>
      </sheetData>
      <sheetData sheetId="13785">
        <row r="7">
          <cell r="AI7">
            <v>10000</v>
          </cell>
        </row>
      </sheetData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/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/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/>
      <sheetData sheetId="16258">
        <row r="7">
          <cell r="AI7">
            <v>10000</v>
          </cell>
        </row>
      </sheetData>
      <sheetData sheetId="16259"/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/>
      <sheetData sheetId="16268"/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/>
      <sheetData sheetId="16273">
        <row r="7">
          <cell r="AI7">
            <v>10000</v>
          </cell>
        </row>
      </sheetData>
      <sheetData sheetId="16274"/>
      <sheetData sheetId="16275">
        <row r="7">
          <cell r="AI7">
            <v>10000</v>
          </cell>
        </row>
      </sheetData>
      <sheetData sheetId="16276"/>
      <sheetData sheetId="16277">
        <row r="7">
          <cell r="AI7">
            <v>10000</v>
          </cell>
        </row>
      </sheetData>
      <sheetData sheetId="16278">
        <row r="7">
          <cell r="AI7">
            <v>10000</v>
          </cell>
        </row>
      </sheetData>
      <sheetData sheetId="16279">
        <row r="7">
          <cell r="AI7">
            <v>10000</v>
          </cell>
        </row>
      </sheetData>
      <sheetData sheetId="16280">
        <row r="7">
          <cell r="AI7">
            <v>10000</v>
          </cell>
        </row>
      </sheetData>
      <sheetData sheetId="16281"/>
      <sheetData sheetId="16282"/>
      <sheetData sheetId="16283"/>
      <sheetData sheetId="16284"/>
      <sheetData sheetId="16285">
        <row r="7">
          <cell r="AI7">
            <v>10000</v>
          </cell>
        </row>
      </sheetData>
      <sheetData sheetId="16286"/>
      <sheetData sheetId="16287"/>
      <sheetData sheetId="16288">
        <row r="7">
          <cell r="AI7">
            <v>10000</v>
          </cell>
        </row>
      </sheetData>
      <sheetData sheetId="16289"/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>
        <row r="7">
          <cell r="AI7">
            <v>10000</v>
          </cell>
        </row>
      </sheetData>
      <sheetData sheetId="16294">
        <row r="7">
          <cell r="AI7">
            <v>10000</v>
          </cell>
        </row>
      </sheetData>
      <sheetData sheetId="16295">
        <row r="7">
          <cell r="AI7">
            <v>10000</v>
          </cell>
        </row>
      </sheetData>
      <sheetData sheetId="16296"/>
      <sheetData sheetId="16297"/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/>
      <sheetData sheetId="16301"/>
      <sheetData sheetId="16302"/>
      <sheetData sheetId="16303">
        <row r="7">
          <cell r="AI7">
            <v>10000</v>
          </cell>
        </row>
      </sheetData>
      <sheetData sheetId="16304"/>
      <sheetData sheetId="16305"/>
      <sheetData sheetId="16306">
        <row r="7">
          <cell r="AI7">
            <v>10000</v>
          </cell>
        </row>
      </sheetData>
      <sheetData sheetId="16307">
        <row r="7">
          <cell r="AI7">
            <v>10000</v>
          </cell>
        </row>
      </sheetData>
      <sheetData sheetId="16308">
        <row r="7">
          <cell r="AI7">
            <v>10000</v>
          </cell>
        </row>
      </sheetData>
      <sheetData sheetId="16309"/>
      <sheetData sheetId="16310"/>
      <sheetData sheetId="16311"/>
      <sheetData sheetId="16312"/>
      <sheetData sheetId="16313">
        <row r="7">
          <cell r="AI7">
            <v>10000</v>
          </cell>
        </row>
      </sheetData>
      <sheetData sheetId="16314"/>
      <sheetData sheetId="16315"/>
      <sheetData sheetId="16316"/>
      <sheetData sheetId="16317"/>
      <sheetData sheetId="16318">
        <row r="7">
          <cell r="AI7">
            <v>10000</v>
          </cell>
        </row>
      </sheetData>
      <sheetData sheetId="16319"/>
      <sheetData sheetId="16320"/>
      <sheetData sheetId="16321"/>
      <sheetData sheetId="16322">
        <row r="7">
          <cell r="AI7">
            <v>10000</v>
          </cell>
        </row>
      </sheetData>
      <sheetData sheetId="16323">
        <row r="7">
          <cell r="AI7">
            <v>10000</v>
          </cell>
        </row>
      </sheetData>
      <sheetData sheetId="16324"/>
      <sheetData sheetId="16325"/>
      <sheetData sheetId="16326"/>
      <sheetData sheetId="16327"/>
      <sheetData sheetId="16328"/>
      <sheetData sheetId="16329"/>
      <sheetData sheetId="16330"/>
      <sheetData sheetId="16331"/>
      <sheetData sheetId="16332"/>
      <sheetData sheetId="16333"/>
      <sheetData sheetId="16334"/>
      <sheetData sheetId="16335"/>
      <sheetData sheetId="16336"/>
      <sheetData sheetId="16337"/>
      <sheetData sheetId="16338"/>
      <sheetData sheetId="16339"/>
      <sheetData sheetId="16340"/>
      <sheetData sheetId="16341"/>
      <sheetData sheetId="16342"/>
      <sheetData sheetId="16343"/>
      <sheetData sheetId="16344"/>
      <sheetData sheetId="16345"/>
      <sheetData sheetId="16346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/>
      <sheetData sheetId="16582"/>
      <sheetData sheetId="16583"/>
      <sheetData sheetId="16584"/>
      <sheetData sheetId="16585"/>
      <sheetData sheetId="16586"/>
      <sheetData sheetId="16587"/>
      <sheetData sheetId="16588"/>
      <sheetData sheetId="16589"/>
      <sheetData sheetId="16590"/>
      <sheetData sheetId="1659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/>
      <sheetData sheetId="17266" refreshError="1"/>
      <sheetData sheetId="17267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/>
      <sheetData sheetId="17288">
        <row r="7">
          <cell r="AI7">
            <v>10000</v>
          </cell>
        </row>
      </sheetData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 refreshError="1"/>
      <sheetData sheetId="17297"/>
      <sheetData sheetId="17298" refreshError="1"/>
      <sheetData sheetId="17299" refreshError="1"/>
      <sheetData sheetId="17300"/>
      <sheetData sheetId="17301" refreshError="1"/>
      <sheetData sheetId="17302"/>
      <sheetData sheetId="17303" refreshError="1"/>
      <sheetData sheetId="17304"/>
      <sheetData sheetId="17305"/>
      <sheetData sheetId="17306" refreshError="1"/>
      <sheetData sheetId="17307"/>
      <sheetData sheetId="17308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/>
      <sheetData sheetId="17315" refreshError="1"/>
      <sheetData sheetId="17316" refreshError="1"/>
      <sheetData sheetId="17317">
        <row r="7">
          <cell r="AI7">
            <v>10000</v>
          </cell>
        </row>
      </sheetData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/>
      <sheetData sheetId="17326" refreshError="1"/>
      <sheetData sheetId="17327" refreshError="1"/>
      <sheetData sheetId="17328"/>
      <sheetData sheetId="17329" refreshError="1"/>
      <sheetData sheetId="17330"/>
      <sheetData sheetId="17331" refreshError="1"/>
      <sheetData sheetId="17332" refreshError="1"/>
      <sheetData sheetId="17333" refreshError="1"/>
      <sheetData sheetId="17334" refreshError="1"/>
      <sheetData sheetId="17335"/>
      <sheetData sheetId="17336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 refreshError="1"/>
      <sheetData sheetId="17400" refreshError="1"/>
      <sheetData sheetId="17401"/>
      <sheetData sheetId="17402" refreshError="1"/>
      <sheetData sheetId="17403"/>
      <sheetData sheetId="17404" refreshError="1"/>
      <sheetData sheetId="17405" refreshError="1"/>
      <sheetData sheetId="17406" refreshError="1"/>
      <sheetData sheetId="17407" refreshError="1"/>
      <sheetData sheetId="17408"/>
      <sheetData sheetId="17409" refreshError="1"/>
      <sheetData sheetId="17410" refreshError="1"/>
      <sheetData sheetId="17411" refreshError="1"/>
      <sheetData sheetId="17412" refreshError="1"/>
      <sheetData sheetId="17413"/>
      <sheetData sheetId="17414"/>
      <sheetData sheetId="17415" refreshError="1"/>
      <sheetData sheetId="17416" refreshError="1"/>
      <sheetData sheetId="17417" refreshError="1"/>
      <sheetData sheetId="17418" refreshError="1"/>
      <sheetData sheetId="17419"/>
      <sheetData sheetId="17420" refreshError="1"/>
      <sheetData sheetId="17421"/>
      <sheetData sheetId="17422"/>
      <sheetData sheetId="17423"/>
      <sheetData sheetId="17424"/>
      <sheetData sheetId="17425"/>
      <sheetData sheetId="17426"/>
      <sheetData sheetId="17427"/>
      <sheetData sheetId="17428"/>
      <sheetData sheetId="17429"/>
      <sheetData sheetId="17430"/>
      <sheetData sheetId="17431"/>
      <sheetData sheetId="17432"/>
      <sheetData sheetId="17433"/>
      <sheetData sheetId="17434"/>
      <sheetData sheetId="17435"/>
      <sheetData sheetId="17436" refreshError="1"/>
      <sheetData sheetId="1743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I"/>
      <sheetName val="CT.XF1"/>
      <sheetName val="QD cua "/>
      <sheetName val="DŃ02"/>
      <sheetName val="GS09-chi TM"/>
      <sheetName val="tt chu don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nam2004"/>
      <sheetName val="Dhp+d"/>
      <sheetName val="PNT-P3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GS11- tÝnh KH_x0014_SC§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[PNT-P3.xls]XXXXX\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Èoasen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_x0000__x000f__x0000__x0000__x0000_‚嫌_x001a_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CC@S03"/>
      <sheetName val="IBASE"/>
      <sheetName val="M pc_x0006__x0000_CamPhþ"/>
      <sheetName val="chieuday"/>
      <sheetName val="⁋㌱Ա_x0000_䭔㌱س_x0000_䭔ㄠㄴ_x0006_牴湯⁧琠湯౧_x0000_杮楨搠湩_x0005__x0000__x0000__x0000_타_x0012_"/>
      <sheetName val="Cong ban "/>
      <sheetName val="t"/>
      <sheetName val="CV den"/>
      <sheetName val="TK42ı"/>
      <sheetName val="tÿ-01"/>
      <sheetName val="SoCaiT_x0000_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Du_lieu"/>
      <sheetName val="QHC Ha Noi11.3.2010_Thang"/>
      <sheetName val="Cm276 - Ke277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_x0003_ha"/>
      <sheetName val="QD"/>
      <sheetName val="CV den trong toÂg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Dt 2001"/>
      <sheetName val="_x0000__x0000_"/>
      <sheetName val="??di trong  tong"/>
      <sheetName val="CDKTKD2002"/>
      <sheetName val="DN02"/>
      <sheetName val="_x000c__x0000__x0000__x0000__x0000__x0000__x0000__x0000__x0006__x0000_"/>
      <sheetName val="?撕攕獽?-BLDG"/>
      <sheetName val="56"/>
      <sheetName val="Tinh "/>
      <sheetName val="tlðm190337,8"/>
      <sheetName val="chie?_x0000__x0000__x0000_?_x0000_"/>
      <sheetName val="_x000c__x0006_"/>
      <sheetName val="chie?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/>
      <sheetData sheetId="470"/>
      <sheetData sheetId="471" refreshError="1"/>
      <sheetData sheetId="472" refreshError="1"/>
      <sheetData sheetId="473"/>
      <sheetData sheetId="474"/>
      <sheetData sheetId="475" refreshError="1"/>
      <sheetData sheetId="476"/>
      <sheetData sheetId="477" refreshError="1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 refreshError="1"/>
      <sheetData sheetId="588"/>
      <sheetData sheetId="589"/>
      <sheetData sheetId="590" refreshError="1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/>
      <sheetData sheetId="680" refreshError="1"/>
      <sheetData sheetId="681"/>
      <sheetData sheetId="682"/>
      <sheetData sheetId="683" refreshError="1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/>
      <sheetData sheetId="693" refreshError="1"/>
      <sheetData sheetId="694"/>
      <sheetData sheetId="695"/>
      <sheetData sheetId="696"/>
      <sheetData sheetId="697"/>
      <sheetData sheetId="698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/>
      <sheetData sheetId="711"/>
      <sheetData sheetId="712"/>
      <sheetData sheetId="713"/>
      <sheetData sheetId="714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/>
      <sheetData sheetId="728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 refreshError="1"/>
      <sheetData sheetId="812"/>
      <sheetData sheetId="813" refreshError="1"/>
      <sheetData sheetId="814" refreshError="1"/>
      <sheetData sheetId="815" refreshError="1"/>
      <sheetData sheetId="816" refreshError="1"/>
      <sheetData sheetId="817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 refreshError="1"/>
      <sheetData sheetId="1108" refreshError="1"/>
      <sheetData sheetId="1109" refreshError="1"/>
      <sheetData sheetId="1110" refreshError="1"/>
      <sheetData sheetId="1111"/>
      <sheetData sheetId="1112" refreshError="1"/>
      <sheetData sheetId="1113"/>
      <sheetData sheetId="1114" refreshError="1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/>
      <sheetData sheetId="1180" refreshError="1"/>
      <sheetData sheetId="1181"/>
      <sheetData sheetId="1182"/>
      <sheetData sheetId="1183"/>
      <sheetData sheetId="1184" refreshError="1"/>
      <sheetData sheetId="1185" refreshError="1"/>
      <sheetData sheetId="1186" refreshError="1"/>
      <sheetData sheetId="1187" refreshError="1"/>
      <sheetData sheetId="1188"/>
      <sheetData sheetId="1189"/>
      <sheetData sheetId="1190"/>
      <sheetData sheetId="1191"/>
      <sheetData sheetId="1192"/>
      <sheetData sheetId="1193" refreshError="1"/>
      <sheetData sheetId="1194" refreshError="1"/>
      <sheetData sheetId="1195"/>
      <sheetData sheetId="1196"/>
      <sheetData sheetId="1197" refreshError="1"/>
      <sheetData sheetId="1198"/>
      <sheetData sheetId="1199"/>
      <sheetData sheetId="1200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/>
      <sheetData sheetId="1329"/>
      <sheetData sheetId="1330"/>
      <sheetData sheetId="1331" refreshError="1"/>
      <sheetData sheetId="1332" refreshError="1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/>
      <sheetData sheetId="1348" refreshError="1"/>
      <sheetData sheetId="1349" refreshError="1"/>
      <sheetData sheetId="1350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/>
      <sheetData sheetId="1363" refreshError="1"/>
      <sheetData sheetId="1364" refreshError="1"/>
      <sheetData sheetId="1365"/>
      <sheetData sheetId="1366"/>
      <sheetData sheetId="1367"/>
      <sheetData sheetId="1368"/>
      <sheetData sheetId="1369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/>
      <sheetData sheetId="1418" refreshError="1"/>
      <sheetData sheetId="1419" refreshError="1"/>
      <sheetData sheetId="1420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  <sheetData sheetId="1435" refreshError="1"/>
      <sheetData sheetId="14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 refreshError="1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  <sheetName val="TDT"/>
      <sheetName val="2.74"/>
      <sheetName val="DTXL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7 THAI NGUYEN"/>
      <sheetName val="TONGKE3p "/>
      <sheetName val="TDTKP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QM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 refreshError="1"/>
      <sheetData sheetId="1118" refreshError="1"/>
      <sheetData sheetId="11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KH-Q1,Q2,01"/>
      <sheetName val="gia_vt,nc,may"/>
      <sheetName val="2.74"/>
      <sheetName val="dtxl"/>
      <sheetName val="TiÕn ®é thùc hiÖn KC"/>
      <sheetName val="COAT&amp;WRAP-QIOT-#3"/>
      <sheetName val="PNT-QU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workbookViewId="0">
      <selection activeCell="I11" sqref="I11"/>
    </sheetView>
  </sheetViews>
  <sheetFormatPr defaultColWidth="10.42578125" defaultRowHeight="12.75"/>
  <cols>
    <col min="1" max="1" width="6.140625" style="3" customWidth="1"/>
    <col min="2" max="2" width="31" style="3" customWidth="1"/>
    <col min="3" max="3" width="20.140625" style="3" customWidth="1"/>
    <col min="4" max="4" width="19" style="3" customWidth="1"/>
    <col min="5" max="5" width="21.28515625" style="3" customWidth="1"/>
    <col min="6" max="6" width="11.28515625" style="3" customWidth="1"/>
    <col min="7" max="16384" width="10.42578125" style="3"/>
  </cols>
  <sheetData>
    <row r="1" spans="1:6" ht="20.100000000000001" customHeight="1">
      <c r="A1" s="432" t="s">
        <v>439</v>
      </c>
      <c r="B1" s="2"/>
    </row>
    <row r="2" spans="1:6" ht="20.100000000000001" customHeight="1">
      <c r="A2" s="1"/>
      <c r="B2" s="2"/>
    </row>
    <row r="3" spans="1:6" ht="20.100000000000001" customHeight="1">
      <c r="E3" s="460" t="s">
        <v>348</v>
      </c>
    </row>
    <row r="4" spans="1:6" ht="43.5" customHeight="1">
      <c r="A4" s="4"/>
      <c r="B4" s="4"/>
      <c r="C4" s="5" t="s">
        <v>162</v>
      </c>
      <c r="D4" s="5" t="s">
        <v>163</v>
      </c>
      <c r="E4" s="463" t="s">
        <v>351</v>
      </c>
    </row>
    <row r="5" spans="1:6" ht="20.100000000000001" customHeight="1"/>
    <row r="6" spans="1:6" ht="20.100000000000001" customHeight="1">
      <c r="A6" s="6" t="s">
        <v>440</v>
      </c>
      <c r="C6" s="7">
        <v>2789.4</v>
      </c>
      <c r="D6" s="7">
        <v>2731.4</v>
      </c>
      <c r="E6" s="8">
        <f>D6/C6*100</f>
        <v>97.920699792069982</v>
      </c>
      <c r="F6" s="9"/>
    </row>
    <row r="7" spans="1:6" ht="20.100000000000001" customHeight="1">
      <c r="A7" s="6"/>
      <c r="B7" s="3" t="s">
        <v>164</v>
      </c>
      <c r="C7" s="10">
        <v>878.2</v>
      </c>
      <c r="D7" s="10">
        <v>854.1</v>
      </c>
      <c r="E7" s="11">
        <f t="shared" ref="E7:E8" si="0">D7/C7*100</f>
        <v>97.255750398542474</v>
      </c>
      <c r="F7" s="9"/>
    </row>
    <row r="8" spans="1:6" ht="20.100000000000001" customHeight="1">
      <c r="A8" s="6"/>
      <c r="B8" s="3" t="s">
        <v>165</v>
      </c>
      <c r="C8" s="10">
        <v>1911.2</v>
      </c>
      <c r="D8" s="10">
        <v>1877.3</v>
      </c>
      <c r="E8" s="11">
        <f t="shared" si="0"/>
        <v>98.226245290916694</v>
      </c>
      <c r="F8" s="9"/>
    </row>
    <row r="9" spans="1:6" ht="30" customHeight="1">
      <c r="A9" s="470" t="s">
        <v>441</v>
      </c>
      <c r="B9" s="470"/>
      <c r="C9" s="7">
        <v>194.39822000000001</v>
      </c>
      <c r="D9" s="7">
        <v>177.71028000000001</v>
      </c>
      <c r="E9" s="8">
        <f>D9/C9*100</f>
        <v>91.415590122172929</v>
      </c>
      <c r="F9" s="9"/>
    </row>
    <row r="10" spans="1:6" ht="20.100000000000001" customHeight="1">
      <c r="A10" s="433" t="s">
        <v>166</v>
      </c>
      <c r="C10" s="10"/>
      <c r="D10" s="12"/>
      <c r="E10" s="11"/>
      <c r="F10" s="9"/>
    </row>
    <row r="11" spans="1:6" ht="20.100000000000001" customHeight="1">
      <c r="A11" s="6"/>
      <c r="B11" s="434" t="s">
        <v>167</v>
      </c>
      <c r="C11" s="10">
        <v>210.3</v>
      </c>
      <c r="D11" s="10">
        <v>198.8</v>
      </c>
      <c r="E11" s="11">
        <v>94.531621493105092</v>
      </c>
      <c r="F11" s="9"/>
    </row>
    <row r="12" spans="1:6" ht="20.100000000000001" customHeight="1">
      <c r="B12" s="434" t="s">
        <v>168</v>
      </c>
      <c r="C12" s="10">
        <v>36.6</v>
      </c>
      <c r="D12" s="10">
        <v>35.4</v>
      </c>
      <c r="E12" s="11">
        <v>96.721311475409834</v>
      </c>
      <c r="F12" s="9"/>
    </row>
    <row r="13" spans="1:6" ht="20.100000000000001" customHeight="1">
      <c r="B13" s="434" t="s">
        <v>169</v>
      </c>
      <c r="C13" s="10">
        <v>4.7</v>
      </c>
      <c r="D13" s="10">
        <v>4.5999999999999996</v>
      </c>
      <c r="E13" s="11">
        <v>97.872340425531902</v>
      </c>
      <c r="F13" s="9"/>
    </row>
    <row r="14" spans="1:6" ht="20.100000000000001" customHeight="1">
      <c r="B14" s="434" t="s">
        <v>170</v>
      </c>
      <c r="C14" s="10">
        <v>60.9</v>
      </c>
      <c r="D14" s="10">
        <v>55.2</v>
      </c>
      <c r="E14" s="11">
        <v>90.640394088669964</v>
      </c>
      <c r="F14" s="9"/>
    </row>
    <row r="15" spans="1:6" ht="20.100000000000001" customHeight="1">
      <c r="B15" s="461" t="s">
        <v>349</v>
      </c>
      <c r="C15" s="10">
        <v>453.3</v>
      </c>
      <c r="D15" s="10">
        <v>447.7</v>
      </c>
      <c r="E15" s="11">
        <v>98.76461504522392</v>
      </c>
      <c r="F15" s="9"/>
    </row>
    <row r="16" spans="1:6" ht="20.100000000000001" customHeight="1">
      <c r="B16" s="462" t="s">
        <v>350</v>
      </c>
      <c r="C16" s="10">
        <v>20.9</v>
      </c>
      <c r="D16" s="10">
        <v>19.8</v>
      </c>
      <c r="E16" s="11">
        <v>94.736842105263165</v>
      </c>
    </row>
    <row r="17" ht="20.100000000000001" customHeight="1"/>
    <row r="18" ht="20.100000000000001" customHeight="1"/>
  </sheetData>
  <mergeCells count="1">
    <mergeCell ref="A9:B9"/>
  </mergeCells>
  <pageMargins left="0.86614173228346503" right="0.47239999999999999" top="0.748" bottom="0.51180000000000003" header="0.433" footer="0.31490000000000001"/>
  <pageSetup paperSize="9" scale="90" firstPageNumber="27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5"/>
  <sheetViews>
    <sheetView topLeftCell="A10" workbookViewId="0">
      <selection activeCell="J19" sqref="J19"/>
    </sheetView>
  </sheetViews>
  <sheetFormatPr defaultColWidth="8.7109375" defaultRowHeight="12.75"/>
  <cols>
    <col min="1" max="1" width="45" style="290" customWidth="1"/>
    <col min="2" max="2" width="9.7109375" style="290" customWidth="1"/>
    <col min="3" max="3" width="9.28515625" style="290" customWidth="1"/>
    <col min="4" max="4" width="22.140625" style="290" customWidth="1"/>
    <col min="5" max="5" width="10" style="290" hidden="1" customWidth="1"/>
    <col min="6" max="6" width="10.28515625" style="290" customWidth="1"/>
    <col min="7" max="9" width="5.5703125" style="290" customWidth="1"/>
    <col min="10" max="16384" width="8.7109375" style="290"/>
  </cols>
  <sheetData>
    <row r="1" spans="1:6" s="288" customFormat="1" ht="20.100000000000001" customHeight="1">
      <c r="A1" s="450" t="s">
        <v>219</v>
      </c>
      <c r="B1" s="320"/>
      <c r="C1" s="320"/>
    </row>
    <row r="2" spans="1:6" ht="20.100000000000001" customHeight="1">
      <c r="A2" s="300"/>
      <c r="B2" s="300"/>
      <c r="C2" s="300"/>
    </row>
    <row r="3" spans="1:6" s="292" customFormat="1" ht="15.95" customHeight="1">
      <c r="A3" s="291"/>
      <c r="B3" s="321"/>
      <c r="C3" s="321"/>
      <c r="D3" s="448" t="s">
        <v>215</v>
      </c>
    </row>
    <row r="4" spans="1:6" s="292" customFormat="1" ht="15.95" customHeight="1">
      <c r="A4" s="322"/>
      <c r="B4" s="426" t="s">
        <v>26</v>
      </c>
      <c r="C4" s="426" t="s">
        <v>26</v>
      </c>
      <c r="D4" s="426" t="s">
        <v>191</v>
      </c>
    </row>
    <row r="5" spans="1:6" s="292" customFormat="1" ht="15.95" customHeight="1">
      <c r="A5" s="325"/>
      <c r="B5" s="326">
        <v>2025</v>
      </c>
      <c r="C5" s="326">
        <v>2026</v>
      </c>
      <c r="D5" s="326" t="s">
        <v>230</v>
      </c>
    </row>
    <row r="6" spans="1:6" s="292" customFormat="1" ht="20.100000000000001" customHeight="1">
      <c r="A6" s="291"/>
      <c r="B6" s="52"/>
      <c r="C6" s="52"/>
      <c r="D6" s="52"/>
    </row>
    <row r="7" spans="1:6" s="332" customFormat="1" ht="20.100000000000001" customHeight="1">
      <c r="A7" s="342" t="s">
        <v>194</v>
      </c>
      <c r="B7" s="343">
        <f>B8+B9+B14</f>
        <v>3758</v>
      </c>
      <c r="C7" s="343">
        <f>C8+C9+C14</f>
        <v>7899</v>
      </c>
      <c r="D7" s="344">
        <f>C7/B7*100</f>
        <v>210.19159127195314</v>
      </c>
      <c r="E7" s="333">
        <f>+D7-100</f>
        <v>110.19159127195314</v>
      </c>
    </row>
    <row r="8" spans="1:6" s="332" customFormat="1" ht="20.100000000000001" customHeight="1">
      <c r="A8" s="443" t="s">
        <v>196</v>
      </c>
      <c r="B8" s="345">
        <v>94</v>
      </c>
      <c r="C8" s="345">
        <v>150</v>
      </c>
      <c r="D8" s="346">
        <f t="shared" ref="D8:D26" si="0">C8/B8*100</f>
        <v>159.57446808510639</v>
      </c>
      <c r="E8" s="333">
        <f t="shared" ref="E8:E26" si="1">+D8-100</f>
        <v>59.574468085106389</v>
      </c>
      <c r="F8" s="349"/>
    </row>
    <row r="9" spans="1:6" s="332" customFormat="1" ht="20.100000000000001" customHeight="1">
      <c r="A9" s="443" t="s">
        <v>197</v>
      </c>
      <c r="B9" s="345">
        <f>SUM(B10:B13)</f>
        <v>757</v>
      </c>
      <c r="C9" s="345">
        <f>SUM(C10:C13)</f>
        <v>1536</v>
      </c>
      <c r="D9" s="346">
        <f t="shared" si="0"/>
        <v>202.90620871862615</v>
      </c>
      <c r="E9" s="333">
        <f t="shared" si="1"/>
        <v>102.90620871862615</v>
      </c>
      <c r="F9" s="343"/>
    </row>
    <row r="10" spans="1:6" s="292" customFormat="1" ht="20.100000000000001" customHeight="1">
      <c r="A10" s="445" t="s">
        <v>198</v>
      </c>
      <c r="B10" s="347">
        <v>24</v>
      </c>
      <c r="C10" s="347">
        <v>53</v>
      </c>
      <c r="D10" s="348">
        <f t="shared" si="0"/>
        <v>220.83333333333334</v>
      </c>
      <c r="E10" s="333">
        <f t="shared" si="1"/>
        <v>120.83333333333334</v>
      </c>
    </row>
    <row r="11" spans="1:6" s="292" customFormat="1" ht="19.5" customHeight="1">
      <c r="A11" s="445" t="s">
        <v>38</v>
      </c>
      <c r="B11" s="347">
        <v>430</v>
      </c>
      <c r="C11" s="347">
        <v>867</v>
      </c>
      <c r="D11" s="348">
        <f t="shared" si="0"/>
        <v>201.62790697674419</v>
      </c>
      <c r="E11" s="333">
        <f t="shared" si="1"/>
        <v>101.62790697674419</v>
      </c>
    </row>
    <row r="12" spans="1:6" s="292" customFormat="1" ht="19.5" customHeight="1">
      <c r="A12" s="445" t="s">
        <v>217</v>
      </c>
      <c r="B12" s="347">
        <v>42</v>
      </c>
      <c r="C12" s="347">
        <v>85</v>
      </c>
      <c r="D12" s="348">
        <f t="shared" si="0"/>
        <v>202.38095238095238</v>
      </c>
      <c r="E12" s="333">
        <f t="shared" si="1"/>
        <v>102.38095238095238</v>
      </c>
    </row>
    <row r="13" spans="1:6" s="292" customFormat="1" ht="20.100000000000001" customHeight="1">
      <c r="A13" s="445" t="s">
        <v>200</v>
      </c>
      <c r="B13" s="347">
        <v>261</v>
      </c>
      <c r="C13" s="347">
        <v>531</v>
      </c>
      <c r="D13" s="348">
        <f t="shared" si="0"/>
        <v>203.44827586206895</v>
      </c>
      <c r="E13" s="333">
        <f t="shared" si="1"/>
        <v>103.44827586206895</v>
      </c>
    </row>
    <row r="14" spans="1:6" s="332" customFormat="1" ht="20.100000000000001" customHeight="1">
      <c r="A14" s="443" t="s">
        <v>201</v>
      </c>
      <c r="B14" s="345">
        <f>SUM(B15:B26)</f>
        <v>2907</v>
      </c>
      <c r="C14" s="345">
        <f>SUM(C15:C26)</f>
        <v>6213</v>
      </c>
      <c r="D14" s="346">
        <f t="shared" si="0"/>
        <v>213.72549019607843</v>
      </c>
      <c r="E14" s="333">
        <f t="shared" si="1"/>
        <v>113.72549019607843</v>
      </c>
    </row>
    <row r="15" spans="1:6" s="292" customFormat="1" ht="33" customHeight="1">
      <c r="A15" s="445" t="s">
        <v>202</v>
      </c>
      <c r="B15" s="347">
        <v>1392</v>
      </c>
      <c r="C15" s="347">
        <v>2967</v>
      </c>
      <c r="D15" s="348">
        <f t="shared" si="0"/>
        <v>213.14655172413794</v>
      </c>
      <c r="E15" s="333">
        <f t="shared" si="1"/>
        <v>113.14655172413794</v>
      </c>
    </row>
    <row r="16" spans="1:6" s="292" customFormat="1" ht="20.100000000000001" customHeight="1">
      <c r="A16" s="445" t="s">
        <v>203</v>
      </c>
      <c r="B16" s="347">
        <v>146</v>
      </c>
      <c r="C16" s="347">
        <v>281</v>
      </c>
      <c r="D16" s="348">
        <f t="shared" si="0"/>
        <v>192.46575342465752</v>
      </c>
      <c r="E16" s="333">
        <f t="shared" si="1"/>
        <v>92.465753424657521</v>
      </c>
    </row>
    <row r="17" spans="1:7" s="292" customFormat="1" ht="20.100000000000001" customHeight="1">
      <c r="A17" s="445" t="s">
        <v>204</v>
      </c>
      <c r="B17" s="347">
        <v>188</v>
      </c>
      <c r="C17" s="347">
        <v>361</v>
      </c>
      <c r="D17" s="348">
        <f t="shared" si="0"/>
        <v>192.02127659574469</v>
      </c>
      <c r="E17" s="333">
        <f t="shared" si="1"/>
        <v>92.021276595744695</v>
      </c>
    </row>
    <row r="18" spans="1:7" s="292" customFormat="1" ht="20.100000000000001" customHeight="1">
      <c r="A18" s="445" t="s">
        <v>205</v>
      </c>
      <c r="B18" s="347">
        <v>137</v>
      </c>
      <c r="C18" s="347">
        <v>321</v>
      </c>
      <c r="D18" s="348">
        <f t="shared" si="0"/>
        <v>234.30656934306572</v>
      </c>
      <c r="E18" s="333">
        <f t="shared" si="1"/>
        <v>134.30656934306572</v>
      </c>
    </row>
    <row r="19" spans="1:7" s="292" customFormat="1" ht="21.75" customHeight="1">
      <c r="A19" s="445" t="s">
        <v>206</v>
      </c>
      <c r="B19" s="347">
        <v>42</v>
      </c>
      <c r="C19" s="347">
        <v>72</v>
      </c>
      <c r="D19" s="348">
        <f t="shared" si="0"/>
        <v>171.42857142857142</v>
      </c>
      <c r="E19" s="333">
        <f t="shared" si="1"/>
        <v>71.428571428571416</v>
      </c>
    </row>
    <row r="20" spans="1:7" s="292" customFormat="1" ht="20.100000000000001" customHeight="1">
      <c r="A20" s="445" t="s">
        <v>207</v>
      </c>
      <c r="B20" s="347">
        <v>230</v>
      </c>
      <c r="C20" s="347">
        <v>480</v>
      </c>
      <c r="D20" s="348">
        <f t="shared" si="0"/>
        <v>208.69565217391303</v>
      </c>
      <c r="E20" s="333">
        <f t="shared" si="1"/>
        <v>108.69565217391303</v>
      </c>
    </row>
    <row r="21" spans="1:7" s="292" customFormat="1" ht="46.5" customHeight="1">
      <c r="A21" s="445" t="s">
        <v>208</v>
      </c>
      <c r="B21" s="347">
        <v>261</v>
      </c>
      <c r="C21" s="347">
        <v>567</v>
      </c>
      <c r="D21" s="348">
        <f t="shared" si="0"/>
        <v>217.24137931034483</v>
      </c>
      <c r="E21" s="333">
        <f t="shared" si="1"/>
        <v>117.24137931034483</v>
      </c>
    </row>
    <row r="22" spans="1:7" s="292" customFormat="1" ht="20.100000000000001" customHeight="1">
      <c r="A22" s="445" t="s">
        <v>209</v>
      </c>
      <c r="B22" s="347">
        <v>176</v>
      </c>
      <c r="C22" s="347">
        <v>421</v>
      </c>
      <c r="D22" s="348">
        <f t="shared" si="0"/>
        <v>239.20454545454547</v>
      </c>
      <c r="E22" s="333">
        <f t="shared" si="1"/>
        <v>139.20454545454547</v>
      </c>
    </row>
    <row r="23" spans="1:7" s="292" customFormat="1" ht="21" customHeight="1">
      <c r="A23" s="445" t="s">
        <v>210</v>
      </c>
      <c r="B23" s="347">
        <v>51</v>
      </c>
      <c r="C23" s="347">
        <v>92</v>
      </c>
      <c r="D23" s="348">
        <f t="shared" si="0"/>
        <v>180.39215686274511</v>
      </c>
      <c r="E23" s="333">
        <f t="shared" si="1"/>
        <v>80.392156862745111</v>
      </c>
    </row>
    <row r="24" spans="1:7" s="292" customFormat="1" ht="20.100000000000001" customHeight="1">
      <c r="A24" s="445" t="s">
        <v>211</v>
      </c>
      <c r="B24" s="347">
        <v>30</v>
      </c>
      <c r="C24" s="347">
        <v>74</v>
      </c>
      <c r="D24" s="348">
        <f t="shared" si="0"/>
        <v>246.66666666666669</v>
      </c>
      <c r="E24" s="333">
        <f t="shared" si="1"/>
        <v>146.66666666666669</v>
      </c>
    </row>
    <row r="25" spans="1:7" ht="39" customHeight="1">
      <c r="A25" s="445" t="s">
        <v>212</v>
      </c>
      <c r="B25" s="347">
        <v>198</v>
      </c>
      <c r="C25" s="347">
        <v>465</v>
      </c>
      <c r="D25" s="348">
        <f t="shared" si="0"/>
        <v>234.84848484848487</v>
      </c>
      <c r="E25" s="333">
        <f t="shared" si="1"/>
        <v>134.84848484848487</v>
      </c>
    </row>
    <row r="26" spans="1:7" ht="20.100000000000001" customHeight="1">
      <c r="A26" s="445" t="s">
        <v>213</v>
      </c>
      <c r="B26" s="347">
        <v>56</v>
      </c>
      <c r="C26" s="347">
        <v>112</v>
      </c>
      <c r="D26" s="348">
        <f t="shared" si="0"/>
        <v>200</v>
      </c>
      <c r="E26" s="333">
        <f t="shared" si="1"/>
        <v>100</v>
      </c>
    </row>
    <row r="27" spans="1:7" ht="20.100000000000001" customHeight="1">
      <c r="A27" s="352"/>
      <c r="B27" s="347"/>
      <c r="C27" s="300"/>
      <c r="D27" s="300"/>
      <c r="E27" s="300"/>
      <c r="F27" s="300"/>
      <c r="G27" s="300"/>
    </row>
    <row r="28" spans="1:7" ht="20.100000000000001" customHeight="1">
      <c r="A28" s="300"/>
      <c r="B28" s="347"/>
      <c r="C28" s="300"/>
    </row>
    <row r="29" spans="1:7" ht="20.100000000000001" customHeight="1">
      <c r="A29" s="300"/>
      <c r="B29" s="347"/>
      <c r="C29" s="300"/>
    </row>
    <row r="30" spans="1:7" ht="20.100000000000001" customHeight="1">
      <c r="A30" s="300"/>
      <c r="B30" s="347"/>
      <c r="C30" s="300"/>
    </row>
    <row r="31" spans="1:7" ht="20.100000000000001" customHeight="1">
      <c r="A31" s="300"/>
      <c r="B31" s="347"/>
      <c r="C31" s="300"/>
    </row>
    <row r="32" spans="1:7" ht="20.100000000000001" customHeight="1">
      <c r="A32" s="300"/>
      <c r="B32" s="347"/>
      <c r="C32" s="300"/>
    </row>
    <row r="33" spans="1:3" ht="20.100000000000001" customHeight="1">
      <c r="A33" s="300"/>
      <c r="B33" s="347"/>
      <c r="C33" s="300"/>
    </row>
    <row r="34" spans="1:3" ht="20.100000000000001" customHeight="1">
      <c r="A34" s="300"/>
      <c r="B34" s="347"/>
      <c r="C34" s="300"/>
    </row>
    <row r="35" spans="1:3" ht="20.100000000000001" customHeight="1">
      <c r="A35" s="300"/>
      <c r="B35" s="347"/>
      <c r="C35" s="300"/>
    </row>
    <row r="36" spans="1:3" ht="20.100000000000001" customHeight="1">
      <c r="A36" s="300"/>
      <c r="B36" s="347"/>
      <c r="C36" s="300"/>
    </row>
    <row r="37" spans="1:3" ht="20.100000000000001" customHeight="1">
      <c r="A37" s="300"/>
      <c r="B37" s="347"/>
      <c r="C37" s="300"/>
    </row>
    <row r="38" spans="1:3" ht="20.100000000000001" customHeight="1">
      <c r="A38" s="300"/>
      <c r="B38" s="347"/>
      <c r="C38" s="300"/>
    </row>
    <row r="39" spans="1:3" ht="20.100000000000001" customHeight="1">
      <c r="A39" s="300"/>
      <c r="B39" s="347"/>
      <c r="C39" s="300"/>
    </row>
    <row r="40" spans="1:3" ht="20.100000000000001" customHeight="1">
      <c r="A40" s="300"/>
      <c r="B40" s="347"/>
      <c r="C40" s="300"/>
    </row>
    <row r="41" spans="1:3" ht="20.100000000000001" customHeight="1">
      <c r="A41" s="300"/>
      <c r="B41" s="347"/>
      <c r="C41" s="300"/>
    </row>
    <row r="42" spans="1:3" ht="20.100000000000001" customHeight="1">
      <c r="A42" s="300"/>
      <c r="B42" s="347"/>
      <c r="C42" s="300"/>
    </row>
    <row r="43" spans="1:3" ht="20.100000000000001" customHeight="1">
      <c r="A43" s="300"/>
      <c r="B43" s="347"/>
      <c r="C43" s="300"/>
    </row>
    <row r="44" spans="1:3" ht="20.100000000000001" customHeight="1">
      <c r="A44" s="300"/>
      <c r="B44" s="347"/>
      <c r="C44" s="300"/>
    </row>
    <row r="45" spans="1:3" ht="20.100000000000001" customHeight="1">
      <c r="A45" s="300"/>
      <c r="B45" s="347"/>
      <c r="C45" s="300"/>
    </row>
    <row r="46" spans="1:3" ht="20.100000000000001" customHeight="1">
      <c r="A46" s="300"/>
      <c r="B46" s="300"/>
      <c r="C46" s="300"/>
    </row>
    <row r="47" spans="1:3" ht="20.100000000000001" customHeight="1">
      <c r="A47" s="300"/>
      <c r="B47" s="300"/>
      <c r="C47" s="300"/>
    </row>
    <row r="48" spans="1:3" ht="20.100000000000001" customHeight="1">
      <c r="A48" s="300"/>
      <c r="B48" s="300"/>
      <c r="C48" s="300"/>
    </row>
    <row r="49" spans="1:3" ht="20.100000000000001" customHeight="1">
      <c r="A49" s="300"/>
      <c r="B49" s="300"/>
      <c r="C49" s="300"/>
    </row>
    <row r="50" spans="1:3" ht="20.100000000000001" customHeight="1">
      <c r="A50" s="300"/>
      <c r="B50" s="300"/>
      <c r="C50" s="300"/>
    </row>
    <row r="51" spans="1:3" ht="20.100000000000001" customHeight="1">
      <c r="A51" s="300"/>
      <c r="B51" s="300"/>
      <c r="C51" s="300"/>
    </row>
    <row r="52" spans="1:3" ht="20.100000000000001" customHeight="1">
      <c r="A52" s="300"/>
      <c r="B52" s="300"/>
      <c r="C52" s="300"/>
    </row>
    <row r="53" spans="1:3" ht="20.100000000000001" customHeight="1">
      <c r="A53" s="300"/>
      <c r="B53" s="300"/>
      <c r="C53" s="300"/>
    </row>
    <row r="54" spans="1:3" ht="20.100000000000001" customHeight="1">
      <c r="A54" s="300"/>
      <c r="B54" s="300"/>
      <c r="C54" s="300"/>
    </row>
    <row r="55" spans="1:3" ht="20.100000000000001" customHeight="1">
      <c r="A55" s="300"/>
      <c r="B55" s="300"/>
      <c r="C55" s="300"/>
    </row>
    <row r="56" spans="1:3" ht="20.100000000000001" customHeight="1">
      <c r="A56" s="300"/>
      <c r="B56" s="300"/>
      <c r="C56" s="300"/>
    </row>
    <row r="57" spans="1:3" ht="20.100000000000001" customHeight="1">
      <c r="A57" s="300"/>
      <c r="B57" s="300"/>
      <c r="C57" s="300"/>
    </row>
    <row r="58" spans="1:3" ht="20.100000000000001" customHeight="1">
      <c r="A58" s="300"/>
      <c r="B58" s="300"/>
      <c r="C58" s="300"/>
    </row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73"/>
  <sheetViews>
    <sheetView workbookViewId="0">
      <selection activeCell="N42" sqref="M42:N42"/>
    </sheetView>
  </sheetViews>
  <sheetFormatPr defaultColWidth="9" defaultRowHeight="15"/>
  <cols>
    <col min="1" max="1" width="2" style="102" customWidth="1"/>
    <col min="2" max="2" width="31.42578125" style="102" customWidth="1"/>
    <col min="3" max="3" width="10.42578125" style="102" customWidth="1"/>
    <col min="4" max="4" width="10.140625" style="102" customWidth="1"/>
    <col min="5" max="5" width="9.85546875" style="102" customWidth="1"/>
    <col min="6" max="6" width="12.85546875" style="102" customWidth="1"/>
    <col min="7" max="7" width="13" style="102" customWidth="1"/>
    <col min="8" max="16384" width="9" style="102"/>
  </cols>
  <sheetData>
    <row r="1" spans="1:8" ht="20.100000000000001" customHeight="1">
      <c r="A1" s="101" t="s">
        <v>220</v>
      </c>
    </row>
    <row r="2" spans="1:8" ht="18" customHeight="1">
      <c r="A2" s="103"/>
      <c r="B2" s="103"/>
      <c r="C2" s="103"/>
      <c r="D2" s="103"/>
      <c r="E2" s="103"/>
      <c r="F2" s="103"/>
    </row>
    <row r="3" spans="1:8" ht="18" customHeight="1">
      <c r="A3" s="104"/>
      <c r="B3" s="104"/>
      <c r="C3" s="104"/>
      <c r="D3" s="104"/>
      <c r="E3" s="104"/>
      <c r="G3" s="105" t="s">
        <v>221</v>
      </c>
    </row>
    <row r="4" spans="1:8" ht="15.95" customHeight="1">
      <c r="A4" s="106"/>
      <c r="B4" s="106"/>
      <c r="C4" s="107" t="s">
        <v>222</v>
      </c>
      <c r="D4" s="107" t="s">
        <v>223</v>
      </c>
      <c r="E4" s="107" t="s">
        <v>224</v>
      </c>
      <c r="F4" s="108" t="s">
        <v>225</v>
      </c>
      <c r="G4" s="108" t="s">
        <v>225</v>
      </c>
    </row>
    <row r="5" spans="1:8" ht="15.95" customHeight="1">
      <c r="A5" s="109"/>
      <c r="B5" s="109"/>
      <c r="C5" s="110" t="s">
        <v>73</v>
      </c>
      <c r="D5" s="110" t="s">
        <v>74</v>
      </c>
      <c r="E5" s="110" t="s">
        <v>226</v>
      </c>
      <c r="F5" s="110">
        <v>2026</v>
      </c>
      <c r="G5" s="110">
        <v>2026</v>
      </c>
    </row>
    <row r="6" spans="1:8" ht="15.95" customHeight="1">
      <c r="A6" s="109"/>
      <c r="B6" s="109"/>
      <c r="C6" s="110"/>
      <c r="D6" s="110"/>
      <c r="E6" s="110" t="s">
        <v>227</v>
      </c>
      <c r="F6" s="110" t="s">
        <v>228</v>
      </c>
      <c r="G6" s="110"/>
    </row>
    <row r="7" spans="1:8" ht="15.95" customHeight="1">
      <c r="A7" s="109"/>
      <c r="B7" s="109"/>
      <c r="C7" s="111">
        <v>2026</v>
      </c>
      <c r="D7" s="111">
        <v>2026</v>
      </c>
      <c r="E7" s="111">
        <v>2026</v>
      </c>
      <c r="F7" s="111" t="s">
        <v>229</v>
      </c>
      <c r="G7" s="111" t="s">
        <v>230</v>
      </c>
    </row>
    <row r="8" spans="1:8" ht="15.95" customHeight="1">
      <c r="A8" s="109"/>
      <c r="B8" s="109"/>
      <c r="E8" s="110"/>
      <c r="F8" s="110"/>
      <c r="G8" s="110"/>
    </row>
    <row r="9" spans="1:8" ht="12" customHeight="1">
      <c r="A9" s="112" t="s">
        <v>194</v>
      </c>
      <c r="B9" s="113"/>
      <c r="C9" s="114">
        <v>44636.382000000005</v>
      </c>
      <c r="D9" s="114">
        <v>38889.293000000005</v>
      </c>
      <c r="E9" s="114">
        <v>83525.674999999988</v>
      </c>
      <c r="F9" s="115">
        <v>9.3761544314389269</v>
      </c>
      <c r="G9" s="115">
        <v>111.54478753784294</v>
      </c>
    </row>
    <row r="10" spans="1:8" ht="15.6" customHeight="1">
      <c r="A10" s="116"/>
      <c r="B10" s="117" t="s">
        <v>231</v>
      </c>
      <c r="C10" s="118">
        <v>5966.51</v>
      </c>
      <c r="D10" s="118">
        <v>5775.33</v>
      </c>
      <c r="E10" s="118">
        <v>11741.84</v>
      </c>
      <c r="F10" s="119">
        <v>6.2789352930323892</v>
      </c>
      <c r="G10" s="119">
        <v>116.9114718580236</v>
      </c>
      <c r="H10" s="120"/>
    </row>
    <row r="11" spans="1:8" ht="15.6" customHeight="1">
      <c r="A11" s="116"/>
      <c r="B11" s="121" t="s">
        <v>232</v>
      </c>
      <c r="D11" s="118"/>
      <c r="E11" s="118"/>
      <c r="F11" s="119"/>
      <c r="G11" s="119"/>
      <c r="H11" s="120"/>
    </row>
    <row r="12" spans="1:8" ht="15.6" customHeight="1">
      <c r="A12" s="116"/>
      <c r="B12" s="122" t="s">
        <v>233</v>
      </c>
      <c r="C12" s="123">
        <v>4413.83</v>
      </c>
      <c r="D12" s="123">
        <v>4353.41</v>
      </c>
      <c r="E12" s="123">
        <v>8767.24</v>
      </c>
      <c r="F12" s="124">
        <v>6.3927958611866913</v>
      </c>
      <c r="G12" s="124">
        <v>143.07951164661782</v>
      </c>
      <c r="H12" s="120"/>
    </row>
    <row r="13" spans="1:8" ht="15.6" customHeight="1">
      <c r="A13" s="116"/>
      <c r="B13" s="122" t="s">
        <v>234</v>
      </c>
      <c r="C13" s="123">
        <v>209.64</v>
      </c>
      <c r="D13" s="123">
        <v>187.8</v>
      </c>
      <c r="E13" s="123">
        <v>397.44</v>
      </c>
      <c r="F13" s="124">
        <v>5.9323582198626523</v>
      </c>
      <c r="G13" s="124">
        <v>27.474836854330277</v>
      </c>
      <c r="H13" s="120"/>
    </row>
    <row r="14" spans="1:8" ht="15.6" customHeight="1">
      <c r="A14" s="116"/>
      <c r="B14" s="122" t="s">
        <v>235</v>
      </c>
      <c r="C14" s="123">
        <v>67.52</v>
      </c>
      <c r="D14" s="123">
        <v>71.73</v>
      </c>
      <c r="E14" s="123">
        <v>139.25</v>
      </c>
      <c r="F14" s="124">
        <v>5.148077946151659</v>
      </c>
      <c r="G14" s="124">
        <v>55.157252634080642</v>
      </c>
      <c r="H14" s="120"/>
    </row>
    <row r="15" spans="1:8" ht="15.6" customHeight="1">
      <c r="A15" s="116"/>
      <c r="B15" s="122" t="s">
        <v>236</v>
      </c>
      <c r="C15" s="123">
        <v>53.93</v>
      </c>
      <c r="D15" s="123">
        <v>51.52</v>
      </c>
      <c r="E15" s="123">
        <v>105.45</v>
      </c>
      <c r="F15" s="124">
        <v>7.9320424426327918</v>
      </c>
      <c r="G15" s="124">
        <v>82.569884895466288</v>
      </c>
      <c r="H15" s="120"/>
    </row>
    <row r="16" spans="1:8" ht="15.6" customHeight="1">
      <c r="A16" s="116"/>
      <c r="B16" s="122" t="s">
        <v>237</v>
      </c>
      <c r="C16" s="123">
        <v>39.729999999999997</v>
      </c>
      <c r="D16" s="123">
        <v>42.05</v>
      </c>
      <c r="E16" s="123">
        <v>81.78</v>
      </c>
      <c r="F16" s="125">
        <v>5.8247240948280465</v>
      </c>
      <c r="G16" s="124">
        <v>108.69218500797449</v>
      </c>
      <c r="H16" s="120"/>
    </row>
    <row r="17" spans="1:12" ht="15.6" customHeight="1">
      <c r="A17" s="116"/>
      <c r="B17" s="122" t="s">
        <v>238</v>
      </c>
      <c r="C17" s="126">
        <v>8.1399999999999988</v>
      </c>
      <c r="D17" s="126">
        <v>4.63</v>
      </c>
      <c r="E17" s="126">
        <v>12.77</v>
      </c>
      <c r="F17" s="125">
        <v>13.210025964890503</v>
      </c>
      <c r="G17" s="125">
        <v>38.861838101034692</v>
      </c>
      <c r="H17" s="120"/>
    </row>
    <row r="18" spans="1:12" ht="15.6" customHeight="1">
      <c r="A18" s="116"/>
      <c r="B18" s="122" t="s">
        <v>239</v>
      </c>
      <c r="C18" s="126">
        <v>4.1399999999999997</v>
      </c>
      <c r="D18" s="126">
        <v>3.2</v>
      </c>
      <c r="E18" s="126">
        <v>7.34</v>
      </c>
      <c r="F18" s="125">
        <v>8.2385821557249166</v>
      </c>
      <c r="G18" s="125">
        <v>27.124907612712491</v>
      </c>
      <c r="H18" s="120"/>
    </row>
    <row r="19" spans="1:12" ht="15.6" customHeight="1">
      <c r="A19" s="116"/>
      <c r="B19" s="117" t="s">
        <v>240</v>
      </c>
      <c r="C19" s="123">
        <v>38669.872000000003</v>
      </c>
      <c r="D19" s="123">
        <v>33113.963000000003</v>
      </c>
      <c r="E19" s="123">
        <v>71783.834999999992</v>
      </c>
      <c r="F19" s="124">
        <v>10.199071488514512</v>
      </c>
      <c r="G19" s="124">
        <v>110.71348530643871</v>
      </c>
      <c r="H19" s="120"/>
    </row>
    <row r="20" spans="1:12" ht="15.6" customHeight="1">
      <c r="A20" s="116"/>
      <c r="B20" s="127" t="s">
        <v>241</v>
      </c>
      <c r="C20" s="123">
        <v>29919.38</v>
      </c>
      <c r="D20" s="123">
        <v>25865.991000000002</v>
      </c>
      <c r="E20" s="123">
        <v>55785.370999999999</v>
      </c>
      <c r="F20" s="124">
        <v>10.196095409251962</v>
      </c>
      <c r="G20" s="124">
        <v>108.85689816317085</v>
      </c>
      <c r="H20" s="120"/>
    </row>
    <row r="21" spans="1:12" ht="15.6" customHeight="1">
      <c r="A21" s="116"/>
      <c r="B21" s="127" t="s">
        <v>242</v>
      </c>
      <c r="C21" s="123">
        <v>8750.4920000000002</v>
      </c>
      <c r="D21" s="123">
        <v>7247.9719999999998</v>
      </c>
      <c r="E21" s="123">
        <v>15998.464</v>
      </c>
      <c r="F21" s="124">
        <v>10.209462444763499</v>
      </c>
      <c r="G21" s="124">
        <v>117.71399257830315</v>
      </c>
      <c r="H21" s="120"/>
    </row>
    <row r="22" spans="1:12" ht="15.6" customHeight="1">
      <c r="B22" s="128" t="s">
        <v>243</v>
      </c>
      <c r="C22" s="129"/>
      <c r="D22" s="129"/>
      <c r="E22" s="129"/>
      <c r="F22" s="130"/>
      <c r="G22" s="130"/>
      <c r="H22" s="120"/>
    </row>
    <row r="23" spans="1:12" ht="15.6" customHeight="1">
      <c r="A23" s="131"/>
      <c r="B23" s="132" t="s">
        <v>130</v>
      </c>
      <c r="C23" s="133">
        <v>7460.93</v>
      </c>
      <c r="D23" s="133">
        <v>5381.7089999999998</v>
      </c>
      <c r="E23" s="133">
        <v>12842.638999999999</v>
      </c>
      <c r="F23" s="130">
        <v>10.192490551066303</v>
      </c>
      <c r="G23" s="130">
        <v>141.70940799045931</v>
      </c>
      <c r="H23" s="120"/>
      <c r="I23"/>
      <c r="L23" s="132"/>
    </row>
    <row r="24" spans="1:12" ht="15.6" customHeight="1">
      <c r="A24" s="131"/>
      <c r="B24" s="132" t="s">
        <v>244</v>
      </c>
      <c r="C24" s="133">
        <v>5560.4880000000003</v>
      </c>
      <c r="D24" s="133">
        <v>5513.0510000000004</v>
      </c>
      <c r="E24" s="133">
        <v>11073.539000000001</v>
      </c>
      <c r="F24" s="130">
        <v>9.0792562203734306</v>
      </c>
      <c r="G24" s="130">
        <v>118.26869172228878</v>
      </c>
      <c r="H24" s="120"/>
      <c r="I24"/>
      <c r="L24" s="132"/>
    </row>
    <row r="25" spans="1:12" ht="15.6" customHeight="1">
      <c r="A25" s="131"/>
      <c r="B25" s="132" t="s">
        <v>135</v>
      </c>
      <c r="C25" s="133">
        <v>2532.7069999999999</v>
      </c>
      <c r="D25" s="133">
        <v>2150.4409999999998</v>
      </c>
      <c r="E25" s="133">
        <v>4683.1480000000001</v>
      </c>
      <c r="F25" s="130">
        <v>10.771837698400377</v>
      </c>
      <c r="G25" s="130">
        <v>129.00747272072653</v>
      </c>
      <c r="H25" s="120"/>
      <c r="I25"/>
      <c r="L25" s="132"/>
    </row>
    <row r="26" spans="1:12" ht="15.6" customHeight="1">
      <c r="A26" s="131"/>
      <c r="B26" s="132" t="s">
        <v>134</v>
      </c>
      <c r="C26" s="133">
        <v>2223.9670000000001</v>
      </c>
      <c r="D26" s="133">
        <v>2101.4360000000001</v>
      </c>
      <c r="E26" s="133">
        <v>4325.4030000000002</v>
      </c>
      <c r="F26" s="130">
        <v>10.050814040085651</v>
      </c>
      <c r="G26" s="130">
        <v>101.39511365626251</v>
      </c>
      <c r="H26" s="120"/>
      <c r="I26"/>
      <c r="L26" s="132"/>
    </row>
    <row r="27" spans="1:12" ht="15.6" customHeight="1">
      <c r="A27" s="131"/>
      <c r="B27" s="132" t="s">
        <v>133</v>
      </c>
      <c r="C27" s="133">
        <v>1590.4259999999999</v>
      </c>
      <c r="D27" s="133">
        <v>1440.5409999999999</v>
      </c>
      <c r="E27" s="133">
        <v>3030.9670000000001</v>
      </c>
      <c r="F27" s="130">
        <v>8.4271085266584791</v>
      </c>
      <c r="G27" s="130">
        <v>107.5164424617596</v>
      </c>
      <c r="H27" s="120"/>
      <c r="I27"/>
      <c r="L27" s="132"/>
    </row>
    <row r="28" spans="1:12" ht="15.6" customHeight="1">
      <c r="A28" s="131"/>
      <c r="B28" s="132" t="s">
        <v>141</v>
      </c>
      <c r="C28" s="133">
        <v>1533.9069999999999</v>
      </c>
      <c r="D28" s="133">
        <v>1480.068</v>
      </c>
      <c r="E28" s="133">
        <v>3013.9749999999999</v>
      </c>
      <c r="F28" s="130">
        <v>13.459374679589201</v>
      </c>
      <c r="G28" s="130">
        <v>108.8280736873994</v>
      </c>
      <c r="H28" s="120"/>
      <c r="I28"/>
      <c r="L28" s="132"/>
    </row>
    <row r="29" spans="1:12" ht="15.75">
      <c r="A29" s="131"/>
      <c r="B29" s="132" t="s">
        <v>156</v>
      </c>
      <c r="C29" s="133">
        <v>1276.6220000000001</v>
      </c>
      <c r="D29" s="133">
        <v>1126.443</v>
      </c>
      <c r="E29" s="133">
        <v>2403.0650000000001</v>
      </c>
      <c r="F29" s="130">
        <v>8.8470333713736888</v>
      </c>
      <c r="G29" s="130">
        <v>105.95534034862465</v>
      </c>
      <c r="H29" s="120"/>
      <c r="I29"/>
      <c r="L29" s="132"/>
    </row>
    <row r="30" spans="1:12" ht="15.75">
      <c r="A30" s="131"/>
      <c r="B30" s="132" t="s">
        <v>160</v>
      </c>
      <c r="C30" s="133">
        <v>1303.8900000000001</v>
      </c>
      <c r="D30" s="133">
        <v>1025.019</v>
      </c>
      <c r="E30" s="133">
        <v>2328.9090000000001</v>
      </c>
      <c r="F30" s="130">
        <v>12.087836172018344</v>
      </c>
      <c r="G30" s="130">
        <v>96.757801480464664</v>
      </c>
      <c r="H30" s="120"/>
      <c r="I30"/>
      <c r="L30" s="132"/>
    </row>
    <row r="31" spans="1:12" ht="15.75">
      <c r="A31" s="131"/>
      <c r="B31" s="132" t="s">
        <v>132</v>
      </c>
      <c r="C31" s="133">
        <v>1136.2180000000001</v>
      </c>
      <c r="D31" s="133">
        <v>911.78200000000004</v>
      </c>
      <c r="E31" s="133">
        <v>2048</v>
      </c>
      <c r="F31" s="130">
        <v>9.5751942623640627</v>
      </c>
      <c r="G31" s="130">
        <v>129.07617258896045</v>
      </c>
      <c r="H31" s="120"/>
      <c r="I31"/>
      <c r="L31" s="132"/>
    </row>
    <row r="32" spans="1:12" ht="15.75">
      <c r="A32" s="131"/>
      <c r="B32" s="132" t="s">
        <v>7</v>
      </c>
      <c r="C32" s="133">
        <v>1128.192</v>
      </c>
      <c r="D32" s="133">
        <v>861.25199999999995</v>
      </c>
      <c r="E32" s="133">
        <v>1989.444</v>
      </c>
      <c r="F32" s="130">
        <v>9.1530661173169463</v>
      </c>
      <c r="G32" s="130">
        <v>147.51570480308936</v>
      </c>
      <c r="H32" s="120"/>
      <c r="I32"/>
      <c r="L32" s="132"/>
    </row>
    <row r="33" spans="1:12" ht="15.75">
      <c r="A33" s="131"/>
      <c r="B33" s="132" t="s">
        <v>131</v>
      </c>
      <c r="C33" s="133">
        <v>1008.016</v>
      </c>
      <c r="D33" s="133">
        <v>648.18100000000004</v>
      </c>
      <c r="E33" s="133">
        <v>1656.1969999999999</v>
      </c>
      <c r="F33" s="130">
        <v>10.091416382391891</v>
      </c>
      <c r="G33" s="130">
        <v>100.67932222183047</v>
      </c>
      <c r="H33" s="120"/>
      <c r="I33"/>
      <c r="L33" s="132"/>
    </row>
    <row r="34" spans="1:12" ht="15.75">
      <c r="A34" s="131"/>
      <c r="B34" s="132" t="s">
        <v>155</v>
      </c>
      <c r="C34" s="133">
        <v>770.36</v>
      </c>
      <c r="D34" s="133">
        <v>729.59199999999998</v>
      </c>
      <c r="E34" s="133">
        <v>1499.952</v>
      </c>
      <c r="F34" s="130">
        <v>10.585706101189322</v>
      </c>
      <c r="G34" s="130">
        <v>112.14518930339908</v>
      </c>
      <c r="H34" s="120"/>
      <c r="I34"/>
      <c r="L34" s="132"/>
    </row>
    <row r="35" spans="1:12" ht="15.75">
      <c r="A35" s="131"/>
      <c r="B35" s="132" t="s">
        <v>158</v>
      </c>
      <c r="C35" s="133">
        <v>782.86800000000005</v>
      </c>
      <c r="D35" s="133">
        <v>706.21</v>
      </c>
      <c r="E35" s="133">
        <v>1489.078</v>
      </c>
      <c r="F35" s="130">
        <v>11.409698195193696</v>
      </c>
      <c r="G35" s="130">
        <v>81.325631196385373</v>
      </c>
      <c r="H35" s="120"/>
      <c r="I35"/>
      <c r="L35" s="132"/>
    </row>
    <row r="36" spans="1:12" ht="15.75">
      <c r="A36" s="131"/>
      <c r="B36" s="132" t="s">
        <v>150</v>
      </c>
      <c r="C36" s="133">
        <v>834.97199999999998</v>
      </c>
      <c r="D36" s="133">
        <v>640.12900000000002</v>
      </c>
      <c r="E36" s="133">
        <v>1475.1010000000001</v>
      </c>
      <c r="F36" s="130">
        <v>10.615935421533171</v>
      </c>
      <c r="G36" s="130">
        <v>75.099480907200714</v>
      </c>
      <c r="H36" s="120"/>
      <c r="I36"/>
      <c r="L36" s="132"/>
    </row>
    <row r="37" spans="1:12" ht="15.75">
      <c r="A37" s="131"/>
      <c r="B37" s="132" t="s">
        <v>145</v>
      </c>
      <c r="C37" s="133">
        <v>768.86800000000005</v>
      </c>
      <c r="D37" s="133">
        <v>701.82299999999998</v>
      </c>
      <c r="E37" s="133">
        <v>1470.691</v>
      </c>
      <c r="F37" s="130">
        <v>10.891276520665004</v>
      </c>
      <c r="G37" s="130">
        <v>101.16790590714947</v>
      </c>
      <c r="H37" s="120"/>
      <c r="I37"/>
      <c r="L37" s="132"/>
    </row>
    <row r="38" spans="1:12" ht="15.75">
      <c r="A38" s="131"/>
      <c r="B38" s="451" t="s">
        <v>245</v>
      </c>
      <c r="C38" s="133">
        <v>668.68499999999995</v>
      </c>
      <c r="D38" s="133">
        <v>740.51</v>
      </c>
      <c r="E38" s="133">
        <v>1409.1949999999999</v>
      </c>
      <c r="F38" s="130">
        <v>13.195056911141576</v>
      </c>
      <c r="G38" s="130">
        <v>95.482972639681279</v>
      </c>
      <c r="H38" s="120"/>
      <c r="I38"/>
      <c r="L38" s="132"/>
    </row>
    <row r="39" spans="1:12" ht="15.75">
      <c r="A39" s="131"/>
      <c r="B39" s="132" t="s">
        <v>152</v>
      </c>
      <c r="C39" s="133">
        <v>709.10500000000002</v>
      </c>
      <c r="D39" s="133">
        <v>630.45699999999999</v>
      </c>
      <c r="E39" s="133">
        <v>1339.5619999999999</v>
      </c>
      <c r="F39" s="130">
        <v>8.7427673183789647</v>
      </c>
      <c r="G39" s="130">
        <v>141.74089334425307</v>
      </c>
      <c r="H39" s="120"/>
      <c r="I39"/>
      <c r="L39" s="132"/>
    </row>
    <row r="40" spans="1:12" ht="15.75">
      <c r="A40" s="131"/>
      <c r="B40" s="132" t="s">
        <v>138</v>
      </c>
      <c r="C40" s="133">
        <v>679.36599999999999</v>
      </c>
      <c r="D40" s="133">
        <v>652.84100000000001</v>
      </c>
      <c r="E40" s="133">
        <v>1332.2070000000001</v>
      </c>
      <c r="F40" s="130">
        <v>11.959872781808521</v>
      </c>
      <c r="G40" s="130">
        <v>103.50132852681138</v>
      </c>
      <c r="H40" s="120"/>
      <c r="I40"/>
      <c r="L40" s="132"/>
    </row>
    <row r="41" spans="1:12" ht="15.75">
      <c r="A41" s="131"/>
      <c r="B41" s="132" t="s">
        <v>146</v>
      </c>
      <c r="C41" s="133">
        <v>657.36099999999999</v>
      </c>
      <c r="D41" s="133">
        <v>664.56799999999998</v>
      </c>
      <c r="E41" s="133">
        <v>1321.9290000000001</v>
      </c>
      <c r="F41" s="130">
        <v>10.859409020907622</v>
      </c>
      <c r="G41" s="130">
        <v>113.72048549727857</v>
      </c>
      <c r="H41" s="120"/>
      <c r="I41"/>
      <c r="L41" s="132"/>
    </row>
    <row r="42" spans="1:12" ht="15.75">
      <c r="A42" s="131"/>
      <c r="B42" s="132" t="s">
        <v>154</v>
      </c>
      <c r="C42" s="133">
        <v>621.37599999999998</v>
      </c>
      <c r="D42" s="133">
        <v>590.79200000000003</v>
      </c>
      <c r="E42" s="133">
        <v>1212.1679999999999</v>
      </c>
      <c r="F42" s="130">
        <v>7.9634965021641992</v>
      </c>
      <c r="G42" s="130">
        <v>104.5092239023957</v>
      </c>
      <c r="H42" s="120"/>
      <c r="I42"/>
      <c r="L42" s="132"/>
    </row>
    <row r="43" spans="1:12" ht="15.75">
      <c r="A43" s="131"/>
      <c r="B43" s="132" t="s">
        <v>5</v>
      </c>
      <c r="C43" s="133">
        <v>546.43899999999996</v>
      </c>
      <c r="D43" s="133">
        <v>617.65</v>
      </c>
      <c r="E43" s="133">
        <v>1164.0889999999999</v>
      </c>
      <c r="F43" s="130">
        <v>8.7658947822139144</v>
      </c>
      <c r="G43" s="130">
        <v>101.37569538061749</v>
      </c>
      <c r="H43" s="120"/>
      <c r="I43"/>
      <c r="L43" s="132"/>
    </row>
    <row r="44" spans="1:12" ht="15.75">
      <c r="A44" s="131"/>
      <c r="H44" s="120"/>
      <c r="I44"/>
      <c r="L44" s="132"/>
    </row>
    <row r="45" spans="1:12" ht="15.75">
      <c r="A45" s="131"/>
      <c r="I45"/>
      <c r="L45" s="132"/>
    </row>
    <row r="46" spans="1:12">
      <c r="A46" s="131"/>
      <c r="L46" s="132"/>
    </row>
    <row r="47" spans="1:12">
      <c r="A47" s="131"/>
      <c r="L47" s="132"/>
    </row>
    <row r="48" spans="1:12">
      <c r="A48" s="131"/>
    </row>
    <row r="49" spans="1:1">
      <c r="A49" s="131"/>
    </row>
    <row r="50" spans="1:1">
      <c r="A50" s="131"/>
    </row>
    <row r="51" spans="1:1">
      <c r="A51" s="131"/>
    </row>
    <row r="52" spans="1:1">
      <c r="A52" s="131"/>
    </row>
    <row r="53" spans="1:1">
      <c r="A53" s="131"/>
    </row>
    <row r="54" spans="1:1">
      <c r="A54" s="131"/>
    </row>
    <row r="55" spans="1:1">
      <c r="A55" s="131"/>
    </row>
    <row r="56" spans="1:1">
      <c r="A56" s="131"/>
    </row>
    <row r="57" spans="1:1">
      <c r="A57" s="131"/>
    </row>
    <row r="58" spans="1:1">
      <c r="A58" s="131"/>
    </row>
    <row r="59" spans="1:1">
      <c r="A59" s="131"/>
    </row>
    <row r="60" spans="1:1">
      <c r="A60" s="131"/>
    </row>
    <row r="61" spans="1:1">
      <c r="A61" s="131"/>
    </row>
    <row r="62" spans="1:1">
      <c r="A62" s="131"/>
    </row>
    <row r="63" spans="1:1">
      <c r="A63" s="131"/>
    </row>
    <row r="64" spans="1:1">
      <c r="A64" s="131"/>
    </row>
    <row r="65" spans="1:6">
      <c r="A65" s="131"/>
    </row>
    <row r="66" spans="1:6">
      <c r="A66" s="131"/>
    </row>
    <row r="67" spans="1:6">
      <c r="A67" s="134"/>
      <c r="B67" s="134"/>
      <c r="C67" s="134"/>
      <c r="D67" s="134"/>
      <c r="E67" s="134"/>
      <c r="F67" s="134"/>
    </row>
    <row r="68" spans="1:6">
      <c r="A68" s="134"/>
      <c r="B68" s="134"/>
      <c r="C68" s="134"/>
      <c r="D68" s="134"/>
      <c r="E68" s="134"/>
      <c r="F68" s="134"/>
    </row>
    <row r="69" spans="1:6">
      <c r="A69" s="134"/>
      <c r="B69" s="134"/>
      <c r="C69" s="134"/>
      <c r="D69" s="134"/>
      <c r="E69" s="134"/>
      <c r="F69" s="134"/>
    </row>
    <row r="70" spans="1:6">
      <c r="A70" s="134"/>
      <c r="B70" s="134"/>
      <c r="C70" s="134"/>
      <c r="D70" s="134"/>
      <c r="E70" s="134"/>
      <c r="F70" s="134"/>
    </row>
    <row r="71" spans="1:6">
      <c r="A71" s="134"/>
      <c r="B71" s="134"/>
      <c r="C71" s="134"/>
      <c r="D71" s="134"/>
      <c r="E71" s="134"/>
      <c r="F71" s="134"/>
    </row>
    <row r="72" spans="1:6">
      <c r="A72" s="134"/>
      <c r="B72" s="134"/>
      <c r="C72" s="134"/>
      <c r="D72" s="134"/>
      <c r="E72" s="134"/>
      <c r="F72" s="134"/>
    </row>
    <row r="73" spans="1:6">
      <c r="A73" s="134"/>
      <c r="B73" s="134"/>
      <c r="C73" s="134"/>
      <c r="D73" s="134"/>
      <c r="E73" s="134"/>
      <c r="F73" s="134"/>
    </row>
  </sheetData>
  <phoneticPr fontId="53" type="noConversion"/>
  <pageMargins left="0.86614173228346503" right="0.47239999999999999" top="0.748" bottom="0.51180000000000003" header="0.433" footer="0.31490000000000001"/>
  <pageSetup paperSize="9" scale="98" firstPageNumber="27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6"/>
  <sheetViews>
    <sheetView workbookViewId="0">
      <selection activeCell="K19" sqref="K19"/>
    </sheetView>
  </sheetViews>
  <sheetFormatPr defaultRowHeight="15"/>
  <cols>
    <col min="1" max="1" width="4.28515625" style="356" customWidth="1"/>
    <col min="2" max="2" width="46.42578125" style="356" customWidth="1"/>
    <col min="3" max="5" width="18.140625" style="356" customWidth="1"/>
    <col min="6" max="221" width="8.7109375" style="356"/>
    <col min="222" max="222" width="4.28515625" style="356" customWidth="1"/>
    <col min="223" max="223" width="45.42578125" style="356" customWidth="1"/>
    <col min="224" max="225" width="20.7109375" style="356" customWidth="1"/>
    <col min="226" max="226" width="21.42578125" style="356" bestFit="1" customWidth="1"/>
    <col min="227" max="477" width="8.7109375" style="356"/>
    <col min="478" max="478" width="4.28515625" style="356" customWidth="1"/>
    <col min="479" max="479" width="45.42578125" style="356" customWidth="1"/>
    <col min="480" max="481" width="20.7109375" style="356" customWidth="1"/>
    <col min="482" max="482" width="21.42578125" style="356" bestFit="1" customWidth="1"/>
    <col min="483" max="733" width="8.7109375" style="356"/>
    <col min="734" max="734" width="4.28515625" style="356" customWidth="1"/>
    <col min="735" max="735" width="45.42578125" style="356" customWidth="1"/>
    <col min="736" max="737" width="20.7109375" style="356" customWidth="1"/>
    <col min="738" max="738" width="21.42578125" style="356" bestFit="1" customWidth="1"/>
    <col min="739" max="989" width="8.7109375" style="356"/>
    <col min="990" max="990" width="4.28515625" style="356" customWidth="1"/>
    <col min="991" max="991" width="45.42578125" style="356" customWidth="1"/>
    <col min="992" max="993" width="20.7109375" style="356" customWidth="1"/>
    <col min="994" max="994" width="21.42578125" style="356" bestFit="1" customWidth="1"/>
    <col min="995" max="1245" width="8.7109375" style="356"/>
    <col min="1246" max="1246" width="4.28515625" style="356" customWidth="1"/>
    <col min="1247" max="1247" width="45.42578125" style="356" customWidth="1"/>
    <col min="1248" max="1249" width="20.7109375" style="356" customWidth="1"/>
    <col min="1250" max="1250" width="21.42578125" style="356" bestFit="1" customWidth="1"/>
    <col min="1251" max="1501" width="8.7109375" style="356"/>
    <col min="1502" max="1502" width="4.28515625" style="356" customWidth="1"/>
    <col min="1503" max="1503" width="45.42578125" style="356" customWidth="1"/>
    <col min="1504" max="1505" width="20.7109375" style="356" customWidth="1"/>
    <col min="1506" max="1506" width="21.42578125" style="356" bestFit="1" customWidth="1"/>
    <col min="1507" max="1757" width="8.7109375" style="356"/>
    <col min="1758" max="1758" width="4.28515625" style="356" customWidth="1"/>
    <col min="1759" max="1759" width="45.42578125" style="356" customWidth="1"/>
    <col min="1760" max="1761" width="20.7109375" style="356" customWidth="1"/>
    <col min="1762" max="1762" width="21.42578125" style="356" bestFit="1" customWidth="1"/>
    <col min="1763" max="2013" width="8.7109375" style="356"/>
    <col min="2014" max="2014" width="4.28515625" style="356" customWidth="1"/>
    <col min="2015" max="2015" width="45.42578125" style="356" customWidth="1"/>
    <col min="2016" max="2017" width="20.7109375" style="356" customWidth="1"/>
    <col min="2018" max="2018" width="21.42578125" style="356" bestFit="1" customWidth="1"/>
    <col min="2019" max="2269" width="8.7109375" style="356"/>
    <col min="2270" max="2270" width="4.28515625" style="356" customWidth="1"/>
    <col min="2271" max="2271" width="45.42578125" style="356" customWidth="1"/>
    <col min="2272" max="2273" width="20.7109375" style="356" customWidth="1"/>
    <col min="2274" max="2274" width="21.42578125" style="356" bestFit="1" customWidth="1"/>
    <col min="2275" max="2525" width="8.7109375" style="356"/>
    <col min="2526" max="2526" width="4.28515625" style="356" customWidth="1"/>
    <col min="2527" max="2527" width="45.42578125" style="356" customWidth="1"/>
    <col min="2528" max="2529" width="20.7109375" style="356" customWidth="1"/>
    <col min="2530" max="2530" width="21.42578125" style="356" bestFit="1" customWidth="1"/>
    <col min="2531" max="2781" width="8.7109375" style="356"/>
    <col min="2782" max="2782" width="4.28515625" style="356" customWidth="1"/>
    <col min="2783" max="2783" width="45.42578125" style="356" customWidth="1"/>
    <col min="2784" max="2785" width="20.7109375" style="356" customWidth="1"/>
    <col min="2786" max="2786" width="21.42578125" style="356" bestFit="1" customWidth="1"/>
    <col min="2787" max="3037" width="8.7109375" style="356"/>
    <col min="3038" max="3038" width="4.28515625" style="356" customWidth="1"/>
    <col min="3039" max="3039" width="45.42578125" style="356" customWidth="1"/>
    <col min="3040" max="3041" width="20.7109375" style="356" customWidth="1"/>
    <col min="3042" max="3042" width="21.42578125" style="356" bestFit="1" customWidth="1"/>
    <col min="3043" max="3293" width="8.7109375" style="356"/>
    <col min="3294" max="3294" width="4.28515625" style="356" customWidth="1"/>
    <col min="3295" max="3295" width="45.42578125" style="356" customWidth="1"/>
    <col min="3296" max="3297" width="20.7109375" style="356" customWidth="1"/>
    <col min="3298" max="3298" width="21.42578125" style="356" bestFit="1" customWidth="1"/>
    <col min="3299" max="3549" width="8.7109375" style="356"/>
    <col min="3550" max="3550" width="4.28515625" style="356" customWidth="1"/>
    <col min="3551" max="3551" width="45.42578125" style="356" customWidth="1"/>
    <col min="3552" max="3553" width="20.7109375" style="356" customWidth="1"/>
    <col min="3554" max="3554" width="21.42578125" style="356" bestFit="1" customWidth="1"/>
    <col min="3555" max="3805" width="8.7109375" style="356"/>
    <col min="3806" max="3806" width="4.28515625" style="356" customWidth="1"/>
    <col min="3807" max="3807" width="45.42578125" style="356" customWidth="1"/>
    <col min="3808" max="3809" width="20.7109375" style="356" customWidth="1"/>
    <col min="3810" max="3810" width="21.42578125" style="356" bestFit="1" customWidth="1"/>
    <col min="3811" max="4061" width="8.7109375" style="356"/>
    <col min="4062" max="4062" width="4.28515625" style="356" customWidth="1"/>
    <col min="4063" max="4063" width="45.42578125" style="356" customWidth="1"/>
    <col min="4064" max="4065" width="20.7109375" style="356" customWidth="1"/>
    <col min="4066" max="4066" width="21.42578125" style="356" bestFit="1" customWidth="1"/>
    <col min="4067" max="4317" width="8.7109375" style="356"/>
    <col min="4318" max="4318" width="4.28515625" style="356" customWidth="1"/>
    <col min="4319" max="4319" width="45.42578125" style="356" customWidth="1"/>
    <col min="4320" max="4321" width="20.7109375" style="356" customWidth="1"/>
    <col min="4322" max="4322" width="21.42578125" style="356" bestFit="1" customWidth="1"/>
    <col min="4323" max="4573" width="8.7109375" style="356"/>
    <col min="4574" max="4574" width="4.28515625" style="356" customWidth="1"/>
    <col min="4575" max="4575" width="45.42578125" style="356" customWidth="1"/>
    <col min="4576" max="4577" width="20.7109375" style="356" customWidth="1"/>
    <col min="4578" max="4578" width="21.42578125" style="356" bestFit="1" customWidth="1"/>
    <col min="4579" max="4829" width="8.7109375" style="356"/>
    <col min="4830" max="4830" width="4.28515625" style="356" customWidth="1"/>
    <col min="4831" max="4831" width="45.42578125" style="356" customWidth="1"/>
    <col min="4832" max="4833" width="20.7109375" style="356" customWidth="1"/>
    <col min="4834" max="4834" width="21.42578125" style="356" bestFit="1" customWidth="1"/>
    <col min="4835" max="5085" width="8.7109375" style="356"/>
    <col min="5086" max="5086" width="4.28515625" style="356" customWidth="1"/>
    <col min="5087" max="5087" width="45.42578125" style="356" customWidth="1"/>
    <col min="5088" max="5089" width="20.7109375" style="356" customWidth="1"/>
    <col min="5090" max="5090" width="21.42578125" style="356" bestFit="1" customWidth="1"/>
    <col min="5091" max="5341" width="8.7109375" style="356"/>
    <col min="5342" max="5342" width="4.28515625" style="356" customWidth="1"/>
    <col min="5343" max="5343" width="45.42578125" style="356" customWidth="1"/>
    <col min="5344" max="5345" width="20.7109375" style="356" customWidth="1"/>
    <col min="5346" max="5346" width="21.42578125" style="356" bestFit="1" customWidth="1"/>
    <col min="5347" max="5597" width="8.7109375" style="356"/>
    <col min="5598" max="5598" width="4.28515625" style="356" customWidth="1"/>
    <col min="5599" max="5599" width="45.42578125" style="356" customWidth="1"/>
    <col min="5600" max="5601" width="20.7109375" style="356" customWidth="1"/>
    <col min="5602" max="5602" width="21.42578125" style="356" bestFit="1" customWidth="1"/>
    <col min="5603" max="5853" width="8.7109375" style="356"/>
    <col min="5854" max="5854" width="4.28515625" style="356" customWidth="1"/>
    <col min="5855" max="5855" width="45.42578125" style="356" customWidth="1"/>
    <col min="5856" max="5857" width="20.7109375" style="356" customWidth="1"/>
    <col min="5858" max="5858" width="21.42578125" style="356" bestFit="1" customWidth="1"/>
    <col min="5859" max="6109" width="8.7109375" style="356"/>
    <col min="6110" max="6110" width="4.28515625" style="356" customWidth="1"/>
    <col min="6111" max="6111" width="45.42578125" style="356" customWidth="1"/>
    <col min="6112" max="6113" width="20.7109375" style="356" customWidth="1"/>
    <col min="6114" max="6114" width="21.42578125" style="356" bestFit="1" customWidth="1"/>
    <col min="6115" max="6365" width="8.7109375" style="356"/>
    <col min="6366" max="6366" width="4.28515625" style="356" customWidth="1"/>
    <col min="6367" max="6367" width="45.42578125" style="356" customWidth="1"/>
    <col min="6368" max="6369" width="20.7109375" style="356" customWidth="1"/>
    <col min="6370" max="6370" width="21.42578125" style="356" bestFit="1" customWidth="1"/>
    <col min="6371" max="6621" width="8.7109375" style="356"/>
    <col min="6622" max="6622" width="4.28515625" style="356" customWidth="1"/>
    <col min="6623" max="6623" width="45.42578125" style="356" customWidth="1"/>
    <col min="6624" max="6625" width="20.7109375" style="356" customWidth="1"/>
    <col min="6626" max="6626" width="21.42578125" style="356" bestFit="1" customWidth="1"/>
    <col min="6627" max="6877" width="8.7109375" style="356"/>
    <col min="6878" max="6878" width="4.28515625" style="356" customWidth="1"/>
    <col min="6879" max="6879" width="45.42578125" style="356" customWidth="1"/>
    <col min="6880" max="6881" width="20.7109375" style="356" customWidth="1"/>
    <col min="6882" max="6882" width="21.42578125" style="356" bestFit="1" customWidth="1"/>
    <col min="6883" max="7133" width="8.7109375" style="356"/>
    <col min="7134" max="7134" width="4.28515625" style="356" customWidth="1"/>
    <col min="7135" max="7135" width="45.42578125" style="356" customWidth="1"/>
    <col min="7136" max="7137" width="20.7109375" style="356" customWidth="1"/>
    <col min="7138" max="7138" width="21.42578125" style="356" bestFit="1" customWidth="1"/>
    <col min="7139" max="7389" width="8.7109375" style="356"/>
    <col min="7390" max="7390" width="4.28515625" style="356" customWidth="1"/>
    <col min="7391" max="7391" width="45.42578125" style="356" customWidth="1"/>
    <col min="7392" max="7393" width="20.7109375" style="356" customWidth="1"/>
    <col min="7394" max="7394" width="21.42578125" style="356" bestFit="1" customWidth="1"/>
    <col min="7395" max="7645" width="8.7109375" style="356"/>
    <col min="7646" max="7646" width="4.28515625" style="356" customWidth="1"/>
    <col min="7647" max="7647" width="45.42578125" style="356" customWidth="1"/>
    <col min="7648" max="7649" width="20.7109375" style="356" customWidth="1"/>
    <col min="7650" max="7650" width="21.42578125" style="356" bestFit="1" customWidth="1"/>
    <col min="7651" max="7901" width="8.7109375" style="356"/>
    <col min="7902" max="7902" width="4.28515625" style="356" customWidth="1"/>
    <col min="7903" max="7903" width="45.42578125" style="356" customWidth="1"/>
    <col min="7904" max="7905" width="20.7109375" style="356" customWidth="1"/>
    <col min="7906" max="7906" width="21.42578125" style="356" bestFit="1" customWidth="1"/>
    <col min="7907" max="8157" width="8.7109375" style="356"/>
    <col min="8158" max="8158" width="4.28515625" style="356" customWidth="1"/>
    <col min="8159" max="8159" width="45.42578125" style="356" customWidth="1"/>
    <col min="8160" max="8161" width="20.7109375" style="356" customWidth="1"/>
    <col min="8162" max="8162" width="21.42578125" style="356" bestFit="1" customWidth="1"/>
    <col min="8163" max="8413" width="8.7109375" style="356"/>
    <col min="8414" max="8414" width="4.28515625" style="356" customWidth="1"/>
    <col min="8415" max="8415" width="45.42578125" style="356" customWidth="1"/>
    <col min="8416" max="8417" width="20.7109375" style="356" customWidth="1"/>
    <col min="8418" max="8418" width="21.42578125" style="356" bestFit="1" customWidth="1"/>
    <col min="8419" max="8669" width="8.7109375" style="356"/>
    <col min="8670" max="8670" width="4.28515625" style="356" customWidth="1"/>
    <col min="8671" max="8671" width="45.42578125" style="356" customWidth="1"/>
    <col min="8672" max="8673" width="20.7109375" style="356" customWidth="1"/>
    <col min="8674" max="8674" width="21.42578125" style="356" bestFit="1" customWidth="1"/>
    <col min="8675" max="8925" width="8.7109375" style="356"/>
    <col min="8926" max="8926" width="4.28515625" style="356" customWidth="1"/>
    <col min="8927" max="8927" width="45.42578125" style="356" customWidth="1"/>
    <col min="8928" max="8929" width="20.7109375" style="356" customWidth="1"/>
    <col min="8930" max="8930" width="21.42578125" style="356" bestFit="1" customWidth="1"/>
    <col min="8931" max="9181" width="8.7109375" style="356"/>
    <col min="9182" max="9182" width="4.28515625" style="356" customWidth="1"/>
    <col min="9183" max="9183" width="45.42578125" style="356" customWidth="1"/>
    <col min="9184" max="9185" width="20.7109375" style="356" customWidth="1"/>
    <col min="9186" max="9186" width="21.42578125" style="356" bestFit="1" customWidth="1"/>
    <col min="9187" max="9437" width="8.7109375" style="356"/>
    <col min="9438" max="9438" width="4.28515625" style="356" customWidth="1"/>
    <col min="9439" max="9439" width="45.42578125" style="356" customWidth="1"/>
    <col min="9440" max="9441" width="20.7109375" style="356" customWidth="1"/>
    <col min="9442" max="9442" width="21.42578125" style="356" bestFit="1" customWidth="1"/>
    <col min="9443" max="9693" width="8.7109375" style="356"/>
    <col min="9694" max="9694" width="4.28515625" style="356" customWidth="1"/>
    <col min="9695" max="9695" width="45.42578125" style="356" customWidth="1"/>
    <col min="9696" max="9697" width="20.7109375" style="356" customWidth="1"/>
    <col min="9698" max="9698" width="21.42578125" style="356" bestFit="1" customWidth="1"/>
    <col min="9699" max="9949" width="8.7109375" style="356"/>
    <col min="9950" max="9950" width="4.28515625" style="356" customWidth="1"/>
    <col min="9951" max="9951" width="45.42578125" style="356" customWidth="1"/>
    <col min="9952" max="9953" width="20.7109375" style="356" customWidth="1"/>
    <col min="9954" max="9954" width="21.42578125" style="356" bestFit="1" customWidth="1"/>
    <col min="9955" max="10205" width="8.7109375" style="356"/>
    <col min="10206" max="10206" width="4.28515625" style="356" customWidth="1"/>
    <col min="10207" max="10207" width="45.42578125" style="356" customWidth="1"/>
    <col min="10208" max="10209" width="20.7109375" style="356" customWidth="1"/>
    <col min="10210" max="10210" width="21.42578125" style="356" bestFit="1" customWidth="1"/>
    <col min="10211" max="10461" width="8.7109375" style="356"/>
    <col min="10462" max="10462" width="4.28515625" style="356" customWidth="1"/>
    <col min="10463" max="10463" width="45.42578125" style="356" customWidth="1"/>
    <col min="10464" max="10465" width="20.7109375" style="356" customWidth="1"/>
    <col min="10466" max="10466" width="21.42578125" style="356" bestFit="1" customWidth="1"/>
    <col min="10467" max="10717" width="8.7109375" style="356"/>
    <col min="10718" max="10718" width="4.28515625" style="356" customWidth="1"/>
    <col min="10719" max="10719" width="45.42578125" style="356" customWidth="1"/>
    <col min="10720" max="10721" width="20.7109375" style="356" customWidth="1"/>
    <col min="10722" max="10722" width="21.42578125" style="356" bestFit="1" customWidth="1"/>
    <col min="10723" max="10973" width="8.7109375" style="356"/>
    <col min="10974" max="10974" width="4.28515625" style="356" customWidth="1"/>
    <col min="10975" max="10975" width="45.42578125" style="356" customWidth="1"/>
    <col min="10976" max="10977" width="20.7109375" style="356" customWidth="1"/>
    <col min="10978" max="10978" width="21.42578125" style="356" bestFit="1" customWidth="1"/>
    <col min="10979" max="11229" width="8.7109375" style="356"/>
    <col min="11230" max="11230" width="4.28515625" style="356" customWidth="1"/>
    <col min="11231" max="11231" width="45.42578125" style="356" customWidth="1"/>
    <col min="11232" max="11233" width="20.7109375" style="356" customWidth="1"/>
    <col min="11234" max="11234" width="21.42578125" style="356" bestFit="1" customWidth="1"/>
    <col min="11235" max="11485" width="8.7109375" style="356"/>
    <col min="11486" max="11486" width="4.28515625" style="356" customWidth="1"/>
    <col min="11487" max="11487" width="45.42578125" style="356" customWidth="1"/>
    <col min="11488" max="11489" width="20.7109375" style="356" customWidth="1"/>
    <col min="11490" max="11490" width="21.42578125" style="356" bestFit="1" customWidth="1"/>
    <col min="11491" max="11741" width="8.7109375" style="356"/>
    <col min="11742" max="11742" width="4.28515625" style="356" customWidth="1"/>
    <col min="11743" max="11743" width="45.42578125" style="356" customWidth="1"/>
    <col min="11744" max="11745" width="20.7109375" style="356" customWidth="1"/>
    <col min="11746" max="11746" width="21.42578125" style="356" bestFit="1" customWidth="1"/>
    <col min="11747" max="11997" width="8.7109375" style="356"/>
    <col min="11998" max="11998" width="4.28515625" style="356" customWidth="1"/>
    <col min="11999" max="11999" width="45.42578125" style="356" customWidth="1"/>
    <col min="12000" max="12001" width="20.7109375" style="356" customWidth="1"/>
    <col min="12002" max="12002" width="21.42578125" style="356" bestFit="1" customWidth="1"/>
    <col min="12003" max="12253" width="8.7109375" style="356"/>
    <col min="12254" max="12254" width="4.28515625" style="356" customWidth="1"/>
    <col min="12255" max="12255" width="45.42578125" style="356" customWidth="1"/>
    <col min="12256" max="12257" width="20.7109375" style="356" customWidth="1"/>
    <col min="12258" max="12258" width="21.42578125" style="356" bestFit="1" customWidth="1"/>
    <col min="12259" max="12509" width="8.7109375" style="356"/>
    <col min="12510" max="12510" width="4.28515625" style="356" customWidth="1"/>
    <col min="12511" max="12511" width="45.42578125" style="356" customWidth="1"/>
    <col min="12512" max="12513" width="20.7109375" style="356" customWidth="1"/>
    <col min="12514" max="12514" width="21.42578125" style="356" bestFit="1" customWidth="1"/>
    <col min="12515" max="12765" width="8.7109375" style="356"/>
    <col min="12766" max="12766" width="4.28515625" style="356" customWidth="1"/>
    <col min="12767" max="12767" width="45.42578125" style="356" customWidth="1"/>
    <col min="12768" max="12769" width="20.7109375" style="356" customWidth="1"/>
    <col min="12770" max="12770" width="21.42578125" style="356" bestFit="1" customWidth="1"/>
    <col min="12771" max="13021" width="8.7109375" style="356"/>
    <col min="13022" max="13022" width="4.28515625" style="356" customWidth="1"/>
    <col min="13023" max="13023" width="45.42578125" style="356" customWidth="1"/>
    <col min="13024" max="13025" width="20.7109375" style="356" customWidth="1"/>
    <col min="13026" max="13026" width="21.42578125" style="356" bestFit="1" customWidth="1"/>
    <col min="13027" max="13277" width="8.7109375" style="356"/>
    <col min="13278" max="13278" width="4.28515625" style="356" customWidth="1"/>
    <col min="13279" max="13279" width="45.42578125" style="356" customWidth="1"/>
    <col min="13280" max="13281" width="20.7109375" style="356" customWidth="1"/>
    <col min="13282" max="13282" width="21.42578125" style="356" bestFit="1" customWidth="1"/>
    <col min="13283" max="13533" width="8.7109375" style="356"/>
    <col min="13534" max="13534" width="4.28515625" style="356" customWidth="1"/>
    <col min="13535" max="13535" width="45.42578125" style="356" customWidth="1"/>
    <col min="13536" max="13537" width="20.7109375" style="356" customWidth="1"/>
    <col min="13538" max="13538" width="21.42578125" style="356" bestFit="1" customWidth="1"/>
    <col min="13539" max="13789" width="8.7109375" style="356"/>
    <col min="13790" max="13790" width="4.28515625" style="356" customWidth="1"/>
    <col min="13791" max="13791" width="45.42578125" style="356" customWidth="1"/>
    <col min="13792" max="13793" width="20.7109375" style="356" customWidth="1"/>
    <col min="13794" max="13794" width="21.42578125" style="356" bestFit="1" customWidth="1"/>
    <col min="13795" max="14045" width="8.7109375" style="356"/>
    <col min="14046" max="14046" width="4.28515625" style="356" customWidth="1"/>
    <col min="14047" max="14047" width="45.42578125" style="356" customWidth="1"/>
    <col min="14048" max="14049" width="20.7109375" style="356" customWidth="1"/>
    <col min="14050" max="14050" width="21.42578125" style="356" bestFit="1" customWidth="1"/>
    <col min="14051" max="14301" width="8.7109375" style="356"/>
    <col min="14302" max="14302" width="4.28515625" style="356" customWidth="1"/>
    <col min="14303" max="14303" width="45.42578125" style="356" customWidth="1"/>
    <col min="14304" max="14305" width="20.7109375" style="356" customWidth="1"/>
    <col min="14306" max="14306" width="21.42578125" style="356" bestFit="1" customWidth="1"/>
    <col min="14307" max="14557" width="8.7109375" style="356"/>
    <col min="14558" max="14558" width="4.28515625" style="356" customWidth="1"/>
    <col min="14559" max="14559" width="45.42578125" style="356" customWidth="1"/>
    <col min="14560" max="14561" width="20.7109375" style="356" customWidth="1"/>
    <col min="14562" max="14562" width="21.42578125" style="356" bestFit="1" customWidth="1"/>
    <col min="14563" max="14813" width="8.7109375" style="356"/>
    <col min="14814" max="14814" width="4.28515625" style="356" customWidth="1"/>
    <col min="14815" max="14815" width="45.42578125" style="356" customWidth="1"/>
    <col min="14816" max="14817" width="20.7109375" style="356" customWidth="1"/>
    <col min="14818" max="14818" width="21.42578125" style="356" bestFit="1" customWidth="1"/>
    <col min="14819" max="15069" width="8.7109375" style="356"/>
    <col min="15070" max="15070" width="4.28515625" style="356" customWidth="1"/>
    <col min="15071" max="15071" width="45.42578125" style="356" customWidth="1"/>
    <col min="15072" max="15073" width="20.7109375" style="356" customWidth="1"/>
    <col min="15074" max="15074" width="21.42578125" style="356" bestFit="1" customWidth="1"/>
    <col min="15075" max="15325" width="8.7109375" style="356"/>
    <col min="15326" max="15326" width="4.28515625" style="356" customWidth="1"/>
    <col min="15327" max="15327" width="45.42578125" style="356" customWidth="1"/>
    <col min="15328" max="15329" width="20.7109375" style="356" customWidth="1"/>
    <col min="15330" max="15330" width="21.42578125" style="356" bestFit="1" customWidth="1"/>
    <col min="15331" max="15581" width="8.7109375" style="356"/>
    <col min="15582" max="15582" width="4.28515625" style="356" customWidth="1"/>
    <col min="15583" max="15583" width="45.42578125" style="356" customWidth="1"/>
    <col min="15584" max="15585" width="20.7109375" style="356" customWidth="1"/>
    <col min="15586" max="15586" width="21.42578125" style="356" bestFit="1" customWidth="1"/>
    <col min="15587" max="15837" width="8.7109375" style="356"/>
    <col min="15838" max="15838" width="4.28515625" style="356" customWidth="1"/>
    <col min="15839" max="15839" width="45.42578125" style="356" customWidth="1"/>
    <col min="15840" max="15841" width="20.7109375" style="356" customWidth="1"/>
    <col min="15842" max="15842" width="21.42578125" style="356" bestFit="1" customWidth="1"/>
    <col min="15843" max="16093" width="8.7109375" style="356"/>
    <col min="16094" max="16094" width="4.28515625" style="356" customWidth="1"/>
    <col min="16095" max="16095" width="45.42578125" style="356" customWidth="1"/>
    <col min="16096" max="16097" width="20.7109375" style="356" customWidth="1"/>
    <col min="16098" max="16098" width="21.42578125" style="356" bestFit="1" customWidth="1"/>
    <col min="16099" max="16384" width="8.7109375" style="356"/>
  </cols>
  <sheetData>
    <row r="1" spans="1:6" ht="18.75">
      <c r="A1" s="353" t="s">
        <v>246</v>
      </c>
      <c r="B1" s="354"/>
      <c r="C1" s="355"/>
      <c r="D1" s="355"/>
      <c r="E1" s="355"/>
    </row>
    <row r="2" spans="1:6">
      <c r="A2" s="357"/>
      <c r="B2" s="357"/>
      <c r="C2" s="355"/>
      <c r="D2" s="355"/>
      <c r="E2" s="355"/>
    </row>
    <row r="3" spans="1:6">
      <c r="A3" s="358"/>
      <c r="B3" s="358"/>
      <c r="C3" s="359"/>
      <c r="D3" s="359"/>
      <c r="E3" s="360" t="s">
        <v>247</v>
      </c>
    </row>
    <row r="4" spans="1:6">
      <c r="A4" s="361"/>
      <c r="B4" s="362"/>
      <c r="C4" s="363" t="s">
        <v>248</v>
      </c>
      <c r="D4" s="363" t="s">
        <v>249</v>
      </c>
      <c r="E4" s="363" t="s">
        <v>250</v>
      </c>
    </row>
    <row r="5" spans="1:6">
      <c r="A5" s="358"/>
      <c r="B5" s="364"/>
      <c r="C5" s="365" t="s">
        <v>251</v>
      </c>
      <c r="D5" s="365" t="s">
        <v>186</v>
      </c>
      <c r="E5" s="365" t="s">
        <v>252</v>
      </c>
    </row>
    <row r="6" spans="1:6">
      <c r="A6" s="358"/>
      <c r="B6" s="358"/>
      <c r="C6" s="359"/>
      <c r="D6" s="359"/>
      <c r="E6" s="359"/>
    </row>
    <row r="7" spans="1:6">
      <c r="A7" s="366" t="s">
        <v>253</v>
      </c>
      <c r="B7" s="3"/>
      <c r="C7" s="367">
        <v>620</v>
      </c>
      <c r="D7" s="368">
        <v>3539.5873542999993</v>
      </c>
      <c r="E7" s="368">
        <v>1994.1194321679686</v>
      </c>
    </row>
    <row r="8" spans="1:6" ht="15.75">
      <c r="A8" s="366" t="s">
        <v>254</v>
      </c>
      <c r="B8" s="358"/>
      <c r="C8" s="369"/>
      <c r="D8" s="370"/>
      <c r="E8" s="370"/>
    </row>
    <row r="9" spans="1:6" ht="18.75">
      <c r="A9" s="366"/>
      <c r="B9" s="3" t="s">
        <v>139</v>
      </c>
      <c r="C9" s="369">
        <v>3</v>
      </c>
      <c r="D9" s="371">
        <v>1313</v>
      </c>
      <c r="E9" s="371">
        <v>341.29650900000001</v>
      </c>
      <c r="F9" s="372"/>
    </row>
    <row r="10" spans="1:6" ht="18.75">
      <c r="A10" s="366"/>
      <c r="B10" s="3" t="s">
        <v>147</v>
      </c>
      <c r="C10" s="369">
        <v>2</v>
      </c>
      <c r="D10" s="371">
        <v>411.125</v>
      </c>
      <c r="E10" s="371"/>
      <c r="F10" s="372"/>
    </row>
    <row r="11" spans="1:6">
      <c r="A11" s="366"/>
      <c r="B11" s="3" t="s">
        <v>130</v>
      </c>
      <c r="C11" s="369">
        <v>104</v>
      </c>
      <c r="D11" s="371">
        <v>337.92582287999994</v>
      </c>
      <c r="E11" s="371">
        <v>244.03466348437499</v>
      </c>
    </row>
    <row r="12" spans="1:6">
      <c r="A12" s="366"/>
      <c r="B12" s="3" t="s">
        <v>244</v>
      </c>
      <c r="C12" s="369">
        <v>328</v>
      </c>
      <c r="D12" s="371">
        <v>286.56281102000003</v>
      </c>
      <c r="E12" s="371">
        <v>312.9043694628906</v>
      </c>
    </row>
    <row r="13" spans="1:6" ht="18.75">
      <c r="A13" s="366"/>
      <c r="B13" s="3" t="s">
        <v>131</v>
      </c>
      <c r="C13" s="369">
        <v>50</v>
      </c>
      <c r="D13" s="371">
        <v>213.13667899999999</v>
      </c>
      <c r="E13" s="371">
        <v>596.49598970507816</v>
      </c>
      <c r="F13" s="372"/>
    </row>
    <row r="14" spans="1:6" ht="18.75">
      <c r="A14" s="366"/>
      <c r="B14" s="3" t="s">
        <v>156</v>
      </c>
      <c r="C14" s="369">
        <v>22</v>
      </c>
      <c r="D14" s="371">
        <v>201.58399800000001</v>
      </c>
      <c r="E14" s="371">
        <v>-0.40577099999999999</v>
      </c>
      <c r="F14" s="372"/>
    </row>
    <row r="15" spans="1:6">
      <c r="A15" s="366"/>
      <c r="B15" s="3" t="s">
        <v>134</v>
      </c>
      <c r="C15" s="369">
        <v>14</v>
      </c>
      <c r="D15" s="371">
        <v>200.80462</v>
      </c>
      <c r="E15" s="371">
        <v>1.278348</v>
      </c>
    </row>
    <row r="16" spans="1:6">
      <c r="A16" s="366"/>
      <c r="B16" s="3" t="s">
        <v>133</v>
      </c>
      <c r="C16" s="369">
        <v>26</v>
      </c>
      <c r="D16" s="371">
        <v>129.03215299999999</v>
      </c>
      <c r="E16" s="371">
        <v>3.0182289999999998</v>
      </c>
    </row>
    <row r="17" spans="1:5">
      <c r="A17" s="366"/>
      <c r="B17" s="3" t="s">
        <v>255</v>
      </c>
      <c r="C17" s="369">
        <v>1</v>
      </c>
      <c r="D17" s="371">
        <v>123</v>
      </c>
      <c r="E17" s="371"/>
    </row>
    <row r="18" spans="1:5">
      <c r="A18" s="366"/>
      <c r="B18" s="3" t="s">
        <v>155</v>
      </c>
      <c r="C18" s="369">
        <v>30</v>
      </c>
      <c r="D18" s="371">
        <v>98.433070000000001</v>
      </c>
      <c r="E18" s="371">
        <v>438.38307096093752</v>
      </c>
    </row>
    <row r="19" spans="1:5">
      <c r="A19" s="366"/>
      <c r="B19" s="3" t="s">
        <v>141</v>
      </c>
      <c r="C19" s="369">
        <v>7</v>
      </c>
      <c r="D19" s="371">
        <v>66.115481000000003</v>
      </c>
      <c r="E19" s="371">
        <v>7.05002</v>
      </c>
    </row>
    <row r="20" spans="1:5">
      <c r="A20" s="366"/>
      <c r="B20" s="3" t="s">
        <v>135</v>
      </c>
      <c r="C20" s="369">
        <v>4</v>
      </c>
      <c r="D20" s="371">
        <v>64.530742000000004</v>
      </c>
      <c r="E20" s="371">
        <v>32.9</v>
      </c>
    </row>
    <row r="21" spans="1:5">
      <c r="A21" s="366"/>
      <c r="B21" s="3" t="s">
        <v>132</v>
      </c>
      <c r="C21" s="369">
        <v>1</v>
      </c>
      <c r="D21" s="371">
        <v>60.515000000000001</v>
      </c>
      <c r="E21" s="371"/>
    </row>
    <row r="22" spans="1:5">
      <c r="A22" s="366"/>
      <c r="B22" s="3" t="s">
        <v>145</v>
      </c>
      <c r="C22" s="369">
        <v>2</v>
      </c>
      <c r="D22" s="371">
        <v>22.6</v>
      </c>
      <c r="E22" s="371"/>
    </row>
    <row r="23" spans="1:5">
      <c r="A23" s="366"/>
      <c r="B23" s="3" t="s">
        <v>150</v>
      </c>
      <c r="C23" s="369">
        <v>18</v>
      </c>
      <c r="D23" s="371">
        <v>5.4845866300000008</v>
      </c>
      <c r="E23" s="371"/>
    </row>
    <row r="24" spans="1:5">
      <c r="A24" s="366"/>
      <c r="B24" s="3" t="s">
        <v>146</v>
      </c>
      <c r="C24" s="369">
        <v>3</v>
      </c>
      <c r="D24" s="371">
        <v>3.3210000000000002</v>
      </c>
      <c r="E24" s="371"/>
    </row>
    <row r="25" spans="1:5">
      <c r="A25" s="366"/>
      <c r="B25" s="3" t="s">
        <v>256</v>
      </c>
      <c r="C25" s="369">
        <v>1</v>
      </c>
      <c r="D25" s="371">
        <v>1.2</v>
      </c>
      <c r="E25" s="371"/>
    </row>
    <row r="26" spans="1:5">
      <c r="A26" s="366"/>
      <c r="B26" s="3" t="s">
        <v>158</v>
      </c>
      <c r="C26" s="369">
        <v>1</v>
      </c>
      <c r="D26" s="371">
        <v>0.624838</v>
      </c>
      <c r="E26" s="371">
        <v>0.32220159375000001</v>
      </c>
    </row>
    <row r="27" spans="1:5">
      <c r="A27" s="366"/>
      <c r="B27" s="3" t="s">
        <v>7</v>
      </c>
      <c r="C27" s="369">
        <v>1</v>
      </c>
      <c r="D27" s="371">
        <v>0.38018477000000001</v>
      </c>
      <c r="E27" s="371"/>
    </row>
    <row r="28" spans="1:5">
      <c r="A28" s="366"/>
      <c r="B28" s="3" t="s">
        <v>154</v>
      </c>
      <c r="C28" s="373">
        <v>1</v>
      </c>
      <c r="D28" s="371">
        <v>0.2</v>
      </c>
      <c r="E28" s="371"/>
    </row>
    <row r="29" spans="1:5">
      <c r="A29" s="366" t="s">
        <v>257</v>
      </c>
      <c r="B29" s="374"/>
      <c r="C29" s="375"/>
      <c r="D29" s="376"/>
      <c r="E29" s="376"/>
    </row>
    <row r="30" spans="1:5">
      <c r="A30" s="366"/>
      <c r="B30" s="377" t="s">
        <v>354</v>
      </c>
      <c r="C30" s="369">
        <v>67</v>
      </c>
      <c r="D30" s="371">
        <v>1337.6785600000001</v>
      </c>
      <c r="E30" s="371">
        <v>580.72231271875</v>
      </c>
    </row>
    <row r="31" spans="1:5">
      <c r="A31" s="366"/>
      <c r="B31" s="377" t="s">
        <v>258</v>
      </c>
      <c r="C31" s="369">
        <v>73</v>
      </c>
      <c r="D31" s="371">
        <v>1101.6435760899999</v>
      </c>
      <c r="E31" s="371">
        <v>608.82322275000001</v>
      </c>
    </row>
    <row r="32" spans="1:5">
      <c r="A32" s="366"/>
      <c r="B32" s="377" t="s">
        <v>259</v>
      </c>
      <c r="C32" s="369">
        <v>192</v>
      </c>
      <c r="D32" s="371">
        <v>522.83103271000004</v>
      </c>
      <c r="E32" s="371">
        <v>200.14179833007813</v>
      </c>
    </row>
    <row r="33" spans="1:5">
      <c r="A33" s="366"/>
      <c r="B33" s="377" t="s">
        <v>260</v>
      </c>
      <c r="C33" s="369">
        <v>35</v>
      </c>
      <c r="D33" s="371">
        <v>171.02079383</v>
      </c>
      <c r="E33" s="371">
        <v>57.798821957031251</v>
      </c>
    </row>
    <row r="34" spans="1:5">
      <c r="A34" s="366"/>
      <c r="B34" s="452" t="s">
        <v>261</v>
      </c>
      <c r="C34" s="369">
        <v>60</v>
      </c>
      <c r="D34" s="371">
        <v>142.978669</v>
      </c>
      <c r="E34" s="371">
        <v>60.115283960937496</v>
      </c>
    </row>
    <row r="35" spans="1:5">
      <c r="A35" s="366"/>
      <c r="B35" s="377" t="s">
        <v>262</v>
      </c>
      <c r="C35" s="369">
        <v>23</v>
      </c>
      <c r="D35" s="371">
        <v>85.605809800000003</v>
      </c>
      <c r="E35" s="371">
        <v>20.274830000000001</v>
      </c>
    </row>
    <row r="36" spans="1:5">
      <c r="A36" s="366"/>
      <c r="B36" s="3" t="s">
        <v>263</v>
      </c>
      <c r="C36" s="369">
        <v>4</v>
      </c>
      <c r="D36" s="371">
        <v>68.650000000000006</v>
      </c>
      <c r="E36" s="371">
        <v>5</v>
      </c>
    </row>
    <row r="37" spans="1:5">
      <c r="A37" s="366"/>
      <c r="B37" s="452" t="s">
        <v>264</v>
      </c>
      <c r="C37" s="369">
        <v>33</v>
      </c>
      <c r="D37" s="371">
        <v>37.360970000000002</v>
      </c>
      <c r="E37" s="371">
        <v>21.197984400390624</v>
      </c>
    </row>
    <row r="38" spans="1:5">
      <c r="A38" s="366"/>
      <c r="B38" s="452" t="s">
        <v>265</v>
      </c>
      <c r="C38" s="369">
        <v>6</v>
      </c>
      <c r="D38" s="371">
        <v>32.333866</v>
      </c>
      <c r="E38" s="371">
        <v>184.042372</v>
      </c>
    </row>
    <row r="39" spans="1:5">
      <c r="A39" s="366"/>
      <c r="B39" s="377" t="s">
        <v>308</v>
      </c>
      <c r="C39" s="369">
        <v>3</v>
      </c>
      <c r="D39" s="371">
        <v>8.3021621999999997</v>
      </c>
      <c r="E39" s="371"/>
    </row>
    <row r="40" spans="1:5">
      <c r="A40" s="366"/>
      <c r="B40" s="377" t="s">
        <v>266</v>
      </c>
      <c r="C40" s="369">
        <v>2</v>
      </c>
      <c r="D40" s="371">
        <v>8</v>
      </c>
      <c r="E40" s="371"/>
    </row>
    <row r="41" spans="1:5">
      <c r="A41" s="366"/>
      <c r="B41" s="3" t="s">
        <v>267</v>
      </c>
      <c r="C41" s="369">
        <v>8</v>
      </c>
      <c r="D41" s="371">
        <v>5.6563507</v>
      </c>
      <c r="E41" s="371">
        <v>4.9894590000000001</v>
      </c>
    </row>
    <row r="42" spans="1:5">
      <c r="A42" s="366"/>
      <c r="B42" s="377" t="s">
        <v>268</v>
      </c>
      <c r="C42" s="369">
        <v>3</v>
      </c>
      <c r="D42" s="371">
        <v>4.3</v>
      </c>
      <c r="E42" s="371">
        <v>0.85</v>
      </c>
    </row>
    <row r="43" spans="1:5">
      <c r="A43" s="366"/>
      <c r="B43" s="377" t="s">
        <v>269</v>
      </c>
      <c r="C43" s="369">
        <v>11</v>
      </c>
      <c r="D43" s="371">
        <v>3.7486600000000001</v>
      </c>
      <c r="E43" s="371"/>
    </row>
    <row r="44" spans="1:5">
      <c r="A44" s="366"/>
      <c r="B44" s="377" t="s">
        <v>271</v>
      </c>
      <c r="C44" s="369">
        <v>1</v>
      </c>
      <c r="D44" s="371">
        <v>2</v>
      </c>
      <c r="E44" s="371"/>
    </row>
    <row r="45" spans="1:5">
      <c r="A45" s="366"/>
      <c r="B45" s="377" t="s">
        <v>270</v>
      </c>
      <c r="C45" s="369">
        <v>3</v>
      </c>
      <c r="D45" s="371">
        <v>1.8498060000000001</v>
      </c>
      <c r="E45" s="371"/>
    </row>
    <row r="46" spans="1:5" ht="15.75">
      <c r="A46" s="366"/>
      <c r="B46" s="378"/>
      <c r="C46" s="369"/>
      <c r="D46" s="371"/>
      <c r="E46" s="371"/>
    </row>
  </sheetData>
  <pageMargins left="0.86614173228346503" right="0.47239999999999999" top="0.748" bottom="0.51180000000000003" header="0.433" footer="0.31490000000000001"/>
  <pageSetup paperSize="9" scale="9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3"/>
  <sheetViews>
    <sheetView zoomScale="110" zoomScaleNormal="110" workbookViewId="0">
      <selection activeCell="L16" sqref="L16"/>
    </sheetView>
  </sheetViews>
  <sheetFormatPr defaultColWidth="8" defaultRowHeight="12.75"/>
  <cols>
    <col min="1" max="1" width="24" style="136" customWidth="1"/>
    <col min="2" max="3" width="10.5703125" style="136" customWidth="1"/>
    <col min="4" max="4" width="9.5703125" style="136" customWidth="1"/>
    <col min="5" max="5" width="9.42578125" style="136" customWidth="1"/>
    <col min="6" max="6" width="10.85546875" style="136" customWidth="1"/>
    <col min="7" max="7" width="12.140625" style="136" customWidth="1"/>
    <col min="8" max="16384" width="8" style="136"/>
  </cols>
  <sheetData>
    <row r="1" spans="1:13" ht="20.100000000000001" customHeight="1">
      <c r="A1" s="135" t="s">
        <v>437</v>
      </c>
      <c r="B1" s="135"/>
      <c r="C1" s="135"/>
      <c r="D1" s="135"/>
      <c r="E1" s="135"/>
      <c r="F1" s="135"/>
      <c r="G1" s="135"/>
    </row>
    <row r="2" spans="1:13" ht="12.75" customHeight="1">
      <c r="A2" s="135"/>
      <c r="B2" s="135"/>
      <c r="C2" s="135"/>
      <c r="D2" s="135"/>
      <c r="E2" s="135"/>
      <c r="F2" s="135"/>
      <c r="G2" s="135"/>
    </row>
    <row r="3" spans="1:13" ht="12.75" customHeight="1">
      <c r="A3" s="137"/>
      <c r="B3" s="137"/>
      <c r="C3" s="137"/>
      <c r="D3" s="137"/>
      <c r="E3" s="138"/>
      <c r="F3" s="138"/>
      <c r="G3" s="138"/>
    </row>
    <row r="4" spans="1:13" ht="20.100000000000001" customHeight="1">
      <c r="A4" s="139"/>
      <c r="B4" s="140"/>
      <c r="C4" s="140"/>
      <c r="D4" s="140"/>
      <c r="E4" s="140"/>
      <c r="F4" s="140"/>
      <c r="G4" s="141"/>
    </row>
    <row r="5" spans="1:13" ht="17.25" customHeight="1">
      <c r="B5" s="427" t="s">
        <v>355</v>
      </c>
      <c r="C5" s="427" t="s">
        <v>70</v>
      </c>
      <c r="D5" s="481" t="s">
        <v>356</v>
      </c>
      <c r="E5" s="482"/>
      <c r="F5" s="142" t="s">
        <v>74</v>
      </c>
      <c r="G5" s="142" t="s">
        <v>26</v>
      </c>
    </row>
    <row r="6" spans="1:13" ht="17.25" customHeight="1">
      <c r="B6" s="143" t="s">
        <v>73</v>
      </c>
      <c r="C6" s="143" t="s">
        <v>74</v>
      </c>
      <c r="D6" s="483"/>
      <c r="E6" s="483"/>
      <c r="F6" s="144">
        <v>2026</v>
      </c>
      <c r="G6" s="144">
        <v>2026</v>
      </c>
    </row>
    <row r="7" spans="1:13" ht="17.25" customHeight="1">
      <c r="B7" s="143">
        <v>2026</v>
      </c>
      <c r="C7" s="143">
        <v>2026</v>
      </c>
      <c r="D7" s="143" t="s">
        <v>357</v>
      </c>
      <c r="E7" s="143" t="s">
        <v>358</v>
      </c>
      <c r="F7" s="484" t="s">
        <v>359</v>
      </c>
      <c r="G7" s="484"/>
    </row>
    <row r="8" spans="1:13" ht="17.25" customHeight="1">
      <c r="B8" s="143" t="s">
        <v>221</v>
      </c>
      <c r="C8" s="466" t="s">
        <v>221</v>
      </c>
      <c r="D8" s="466" t="s">
        <v>221</v>
      </c>
      <c r="E8" s="143" t="s">
        <v>0</v>
      </c>
      <c r="F8" s="485" t="s">
        <v>11</v>
      </c>
      <c r="G8" s="485"/>
    </row>
    <row r="9" spans="1:13" ht="17.25" customHeight="1">
      <c r="B9" s="143"/>
      <c r="C9" s="143"/>
      <c r="D9" s="143"/>
      <c r="E9" s="143"/>
      <c r="F9" s="145"/>
      <c r="G9" s="145"/>
    </row>
    <row r="10" spans="1:13" ht="17.25" customHeight="1">
      <c r="B10" s="146"/>
      <c r="C10" s="146"/>
      <c r="D10" s="139"/>
      <c r="E10" s="139"/>
      <c r="F10" s="147"/>
      <c r="G10" s="147"/>
    </row>
    <row r="11" spans="1:13" s="149" customFormat="1" ht="6.75" customHeight="1">
      <c r="A11" s="136"/>
      <c r="B11" s="148"/>
      <c r="C11" s="148"/>
      <c r="D11" s="136"/>
      <c r="E11" s="136"/>
      <c r="F11" s="145"/>
      <c r="G11" s="145"/>
    </row>
    <row r="12" spans="1:13" s="149" customFormat="1" ht="22.35" customHeight="1">
      <c r="A12" s="149" t="s">
        <v>194</v>
      </c>
      <c r="B12" s="150">
        <v>622892.92903735745</v>
      </c>
      <c r="C12" s="150">
        <v>613698.55008412059</v>
      </c>
      <c r="D12" s="150">
        <v>1236591.479121478</v>
      </c>
      <c r="E12" s="151">
        <v>100</v>
      </c>
      <c r="F12" s="151">
        <v>108.48194306081871</v>
      </c>
      <c r="G12" s="151">
        <v>107.929585880565</v>
      </c>
      <c r="H12" s="152"/>
      <c r="I12" s="152"/>
    </row>
    <row r="13" spans="1:13" ht="22.35" customHeight="1">
      <c r="A13" s="468" t="s">
        <v>360</v>
      </c>
      <c r="B13" s="153">
        <v>476102.58127135283</v>
      </c>
      <c r="C13" s="153">
        <v>469208.08951790974</v>
      </c>
      <c r="D13" s="153">
        <v>945310.67078926251</v>
      </c>
      <c r="E13" s="154">
        <v>76.444863703965311</v>
      </c>
      <c r="F13" s="154">
        <v>108.77485703583287</v>
      </c>
      <c r="G13" s="154">
        <v>107.7547786040429</v>
      </c>
      <c r="H13" s="152"/>
      <c r="I13" s="152"/>
      <c r="K13" s="149"/>
      <c r="L13" s="149"/>
      <c r="M13" s="149"/>
    </row>
    <row r="14" spans="1:13" s="155" customFormat="1" ht="26.25" customHeight="1">
      <c r="A14" s="469" t="s">
        <v>438</v>
      </c>
      <c r="B14" s="153">
        <v>74414.711964864764</v>
      </c>
      <c r="C14" s="153">
        <v>74811.90552934313</v>
      </c>
      <c r="D14" s="153">
        <v>149226.61749420789</v>
      </c>
      <c r="E14" s="154">
        <v>12.067576076152829</v>
      </c>
      <c r="F14" s="154">
        <v>109.7015606858385</v>
      </c>
      <c r="G14" s="154">
        <v>109.14642869741888</v>
      </c>
      <c r="H14" s="152"/>
      <c r="I14" s="152"/>
      <c r="K14" s="149"/>
      <c r="L14" s="149"/>
      <c r="M14" s="149"/>
    </row>
    <row r="15" spans="1:13" ht="22.35" customHeight="1">
      <c r="A15" s="468" t="s">
        <v>361</v>
      </c>
      <c r="B15" s="153">
        <v>7433.0406848847806</v>
      </c>
      <c r="C15" s="153">
        <v>7538.5718095855091</v>
      </c>
      <c r="D15" s="153">
        <v>14971.61249447029</v>
      </c>
      <c r="E15" s="154">
        <v>1.2107161295585425</v>
      </c>
      <c r="F15" s="154">
        <v>113.79798843817947</v>
      </c>
      <c r="G15" s="154">
        <v>112.16692571536456</v>
      </c>
      <c r="H15" s="152"/>
      <c r="I15" s="152"/>
      <c r="K15" s="149"/>
      <c r="L15" s="149"/>
      <c r="M15" s="149"/>
    </row>
    <row r="16" spans="1:13" ht="22.35" customHeight="1">
      <c r="A16" s="468" t="s">
        <v>362</v>
      </c>
      <c r="B16" s="153">
        <v>64942.595116255143</v>
      </c>
      <c r="C16" s="153">
        <v>62139.983227282224</v>
      </c>
      <c r="D16" s="153">
        <v>127082.57834353737</v>
      </c>
      <c r="E16" s="154">
        <v>10.276844090323323</v>
      </c>
      <c r="F16" s="154">
        <v>104.37125897064551</v>
      </c>
      <c r="G16" s="154">
        <v>107.34193622780953</v>
      </c>
      <c r="H16" s="152"/>
      <c r="I16" s="152"/>
      <c r="K16" s="149"/>
      <c r="L16" s="149"/>
      <c r="M16" s="149"/>
    </row>
    <row r="17" spans="1:7" ht="22.35" customHeight="1">
      <c r="B17" s="156"/>
      <c r="C17" s="156"/>
      <c r="D17" s="156"/>
      <c r="E17" s="157"/>
    </row>
    <row r="18" spans="1:7" ht="22.35" customHeight="1">
      <c r="B18" s="156"/>
      <c r="C18" s="156"/>
      <c r="D18" s="157"/>
      <c r="E18" s="157"/>
    </row>
    <row r="19" spans="1:7" ht="22.35" customHeight="1">
      <c r="A19" s="158"/>
      <c r="B19" s="156"/>
      <c r="C19" s="156"/>
      <c r="D19" s="157"/>
      <c r="E19" s="158"/>
      <c r="F19" s="158"/>
      <c r="G19" s="158"/>
    </row>
    <row r="20" spans="1:7" ht="22.35" customHeight="1">
      <c r="A20" s="158"/>
      <c r="B20" s="156"/>
      <c r="C20" s="156"/>
      <c r="D20" s="157"/>
      <c r="E20" s="158"/>
      <c r="F20" s="158"/>
      <c r="G20" s="158"/>
    </row>
    <row r="21" spans="1:7">
      <c r="A21" s="158"/>
      <c r="B21" s="156"/>
      <c r="C21" s="156"/>
      <c r="D21" s="157"/>
      <c r="E21" s="158"/>
      <c r="F21" s="158"/>
      <c r="G21" s="158"/>
    </row>
    <row r="22" spans="1:7">
      <c r="B22" s="156"/>
      <c r="C22" s="156"/>
      <c r="D22" s="156"/>
    </row>
    <row r="23" spans="1:7">
      <c r="B23" s="156"/>
    </row>
    <row r="27" spans="1:7">
      <c r="A27" s="158"/>
      <c r="B27" s="159"/>
      <c r="C27" s="159"/>
      <c r="D27" s="159"/>
      <c r="E27" s="159"/>
      <c r="F27" s="158"/>
      <c r="G27" s="158"/>
    </row>
    <row r="28" spans="1:7">
      <c r="A28" s="158"/>
      <c r="B28" s="159"/>
      <c r="C28" s="159"/>
      <c r="D28" s="159"/>
      <c r="E28" s="159"/>
      <c r="F28" s="158"/>
      <c r="G28" s="158"/>
    </row>
    <row r="29" spans="1:7">
      <c r="A29" s="158"/>
      <c r="B29" s="159"/>
      <c r="C29" s="159"/>
      <c r="D29" s="159"/>
      <c r="E29" s="159"/>
      <c r="F29" s="158"/>
      <c r="G29" s="158"/>
    </row>
    <row r="30" spans="1:7">
      <c r="A30" s="158"/>
      <c r="B30" s="158"/>
      <c r="C30" s="158"/>
      <c r="D30" s="158"/>
      <c r="E30" s="158"/>
      <c r="F30" s="158"/>
      <c r="G30" s="158"/>
    </row>
    <row r="31" spans="1:7">
      <c r="A31" s="158"/>
      <c r="B31" s="158"/>
      <c r="C31" s="158"/>
      <c r="D31" s="158"/>
      <c r="E31" s="158"/>
      <c r="F31" s="158"/>
      <c r="G31" s="158"/>
    </row>
    <row r="32" spans="1:7">
      <c r="A32" s="158"/>
      <c r="B32" s="158"/>
      <c r="C32" s="158"/>
      <c r="D32" s="158"/>
      <c r="E32" s="158"/>
      <c r="F32" s="158"/>
      <c r="G32" s="158"/>
    </row>
    <row r="33" spans="1:7">
      <c r="A33" s="158"/>
      <c r="B33" s="158"/>
      <c r="C33" s="158"/>
      <c r="D33" s="158"/>
      <c r="E33" s="158"/>
      <c r="F33" s="158"/>
      <c r="G33" s="158"/>
    </row>
    <row r="34" spans="1:7">
      <c r="A34" s="158"/>
      <c r="B34" s="158"/>
      <c r="C34" s="158"/>
      <c r="D34" s="158"/>
      <c r="E34" s="158"/>
      <c r="F34" s="158"/>
      <c r="G34" s="158"/>
    </row>
    <row r="35" spans="1:7">
      <c r="A35" s="158"/>
      <c r="B35" s="158"/>
      <c r="C35" s="158"/>
      <c r="D35" s="158"/>
      <c r="E35" s="158"/>
      <c r="F35" s="158"/>
      <c r="G35" s="158"/>
    </row>
    <row r="36" spans="1:7">
      <c r="A36" s="158"/>
      <c r="B36" s="158"/>
      <c r="C36" s="158"/>
      <c r="D36" s="158"/>
      <c r="E36" s="158"/>
      <c r="F36" s="158"/>
      <c r="G36" s="158"/>
    </row>
    <row r="37" spans="1:7">
      <c r="A37" s="158"/>
      <c r="B37" s="158"/>
      <c r="C37" s="158"/>
      <c r="D37" s="158"/>
      <c r="E37" s="158"/>
      <c r="F37" s="158"/>
      <c r="G37" s="158"/>
    </row>
    <row r="38" spans="1:7">
      <c r="A38" s="158"/>
      <c r="B38" s="158"/>
      <c r="C38" s="158"/>
      <c r="D38" s="158"/>
      <c r="E38" s="158"/>
      <c r="F38" s="158"/>
      <c r="G38" s="158"/>
    </row>
    <row r="39" spans="1:7">
      <c r="A39" s="158"/>
      <c r="B39" s="158"/>
      <c r="C39" s="158"/>
      <c r="D39" s="158"/>
      <c r="E39" s="158"/>
      <c r="F39" s="158"/>
      <c r="G39" s="158"/>
    </row>
    <row r="40" spans="1:7">
      <c r="A40" s="158"/>
      <c r="B40" s="158"/>
      <c r="C40" s="158"/>
      <c r="D40" s="158"/>
      <c r="E40" s="158"/>
      <c r="F40" s="158"/>
      <c r="G40" s="158"/>
    </row>
    <row r="41" spans="1:7">
      <c r="A41" s="158"/>
      <c r="B41" s="158"/>
      <c r="C41" s="158"/>
      <c r="D41" s="158"/>
      <c r="E41" s="158"/>
      <c r="F41" s="158"/>
      <c r="G41" s="158"/>
    </row>
    <row r="42" spans="1:7">
      <c r="A42" s="158"/>
      <c r="B42" s="158"/>
      <c r="C42" s="158"/>
      <c r="D42" s="158"/>
      <c r="E42" s="158"/>
      <c r="F42" s="158"/>
      <c r="G42" s="158"/>
    </row>
    <row r="43" spans="1:7">
      <c r="A43" s="158"/>
      <c r="B43" s="158"/>
      <c r="C43" s="158"/>
      <c r="D43" s="158"/>
      <c r="E43" s="158"/>
      <c r="F43" s="158"/>
      <c r="G43" s="158"/>
    </row>
    <row r="44" spans="1:7">
      <c r="A44" s="158"/>
      <c r="B44" s="158"/>
      <c r="C44" s="158"/>
      <c r="D44" s="158"/>
      <c r="E44" s="158"/>
      <c r="F44" s="158"/>
      <c r="G44" s="158"/>
    </row>
    <row r="45" spans="1:7">
      <c r="A45" s="158"/>
      <c r="B45" s="158"/>
      <c r="C45" s="158"/>
      <c r="D45" s="158"/>
      <c r="E45" s="158"/>
      <c r="F45" s="158"/>
      <c r="G45" s="158"/>
    </row>
    <row r="46" spans="1:7">
      <c r="A46" s="158"/>
      <c r="B46" s="158"/>
      <c r="C46" s="158"/>
      <c r="D46" s="158"/>
      <c r="E46" s="158"/>
      <c r="F46" s="158"/>
      <c r="G46" s="158"/>
    </row>
    <row r="47" spans="1:7">
      <c r="A47" s="158"/>
      <c r="B47" s="158"/>
      <c r="C47" s="158"/>
      <c r="D47" s="158"/>
      <c r="E47" s="158"/>
      <c r="F47" s="158"/>
      <c r="G47" s="158"/>
    </row>
    <row r="48" spans="1:7">
      <c r="A48" s="158"/>
      <c r="B48" s="158"/>
      <c r="C48" s="158"/>
      <c r="D48" s="158"/>
      <c r="E48" s="158"/>
      <c r="F48" s="158"/>
      <c r="G48" s="158"/>
    </row>
    <row r="49" spans="1:7">
      <c r="A49" s="158"/>
      <c r="B49" s="158"/>
      <c r="C49" s="158"/>
      <c r="D49" s="158"/>
      <c r="E49" s="158"/>
      <c r="F49" s="158"/>
      <c r="G49" s="158"/>
    </row>
    <row r="50" spans="1:7">
      <c r="A50" s="158"/>
      <c r="B50" s="158"/>
      <c r="C50" s="158"/>
      <c r="D50" s="158"/>
      <c r="E50" s="158"/>
      <c r="F50" s="158"/>
      <c r="G50" s="158"/>
    </row>
    <row r="51" spans="1:7">
      <c r="A51" s="158"/>
      <c r="B51" s="158"/>
      <c r="C51" s="158"/>
      <c r="D51" s="158"/>
      <c r="E51" s="158"/>
      <c r="F51" s="158"/>
      <c r="G51" s="158"/>
    </row>
    <row r="52" spans="1:7">
      <c r="A52" s="158"/>
      <c r="B52" s="158"/>
      <c r="C52" s="158"/>
      <c r="D52" s="158"/>
      <c r="E52" s="158"/>
      <c r="F52" s="158"/>
      <c r="G52" s="158"/>
    </row>
    <row r="53" spans="1:7">
      <c r="A53" s="158"/>
      <c r="B53" s="158"/>
      <c r="C53" s="158"/>
      <c r="D53" s="158"/>
      <c r="E53" s="158"/>
      <c r="F53" s="158"/>
      <c r="G53" s="158"/>
    </row>
    <row r="54" spans="1:7">
      <c r="A54" s="158"/>
      <c r="B54" s="158"/>
      <c r="C54" s="158"/>
      <c r="D54" s="158"/>
      <c r="E54" s="158"/>
      <c r="F54" s="158"/>
      <c r="G54" s="158"/>
    </row>
    <row r="55" spans="1:7">
      <c r="A55" s="158"/>
      <c r="B55" s="158"/>
      <c r="C55" s="158"/>
      <c r="D55" s="158"/>
      <c r="E55" s="158"/>
      <c r="F55" s="158"/>
      <c r="G55" s="158"/>
    </row>
    <row r="56" spans="1:7">
      <c r="A56" s="158"/>
      <c r="B56" s="158"/>
      <c r="C56" s="158"/>
      <c r="D56" s="158"/>
      <c r="E56" s="158"/>
      <c r="F56" s="158"/>
      <c r="G56" s="158"/>
    </row>
    <row r="57" spans="1:7">
      <c r="A57" s="158"/>
      <c r="B57" s="158"/>
      <c r="C57" s="158"/>
      <c r="D57" s="158"/>
      <c r="E57" s="158"/>
      <c r="F57" s="158"/>
      <c r="G57" s="158"/>
    </row>
    <row r="58" spans="1:7">
      <c r="A58" s="158"/>
      <c r="B58" s="158"/>
      <c r="C58" s="158"/>
      <c r="D58" s="158"/>
      <c r="E58" s="158"/>
      <c r="F58" s="158"/>
      <c r="G58" s="158"/>
    </row>
    <row r="59" spans="1:7">
      <c r="A59" s="158"/>
      <c r="B59" s="158"/>
      <c r="C59" s="158"/>
      <c r="D59" s="158"/>
      <c r="E59" s="158"/>
      <c r="F59" s="158"/>
      <c r="G59" s="158"/>
    </row>
    <row r="60" spans="1:7">
      <c r="A60" s="158"/>
      <c r="B60" s="158"/>
      <c r="C60" s="158"/>
      <c r="D60" s="158"/>
      <c r="E60" s="158"/>
      <c r="F60" s="158"/>
      <c r="G60" s="158"/>
    </row>
    <row r="61" spans="1:7">
      <c r="A61" s="158"/>
      <c r="B61" s="158"/>
      <c r="C61" s="158"/>
      <c r="D61" s="158"/>
      <c r="E61" s="158"/>
      <c r="F61" s="158"/>
      <c r="G61" s="158"/>
    </row>
    <row r="62" spans="1:7">
      <c r="A62" s="158"/>
      <c r="B62" s="158"/>
      <c r="C62" s="158"/>
      <c r="D62" s="158"/>
      <c r="E62" s="158"/>
      <c r="F62" s="158"/>
      <c r="G62" s="158"/>
    </row>
    <row r="63" spans="1:7">
      <c r="A63" s="158"/>
      <c r="B63" s="158"/>
      <c r="C63" s="158"/>
      <c r="D63" s="158"/>
      <c r="E63" s="158"/>
      <c r="F63" s="158"/>
      <c r="G63" s="158"/>
    </row>
  </sheetData>
  <mergeCells count="3">
    <mergeCell ref="D5:E6"/>
    <mergeCell ref="F7:G7"/>
    <mergeCell ref="F8:G8"/>
  </mergeCells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68"/>
  <sheetViews>
    <sheetView topLeftCell="A28" workbookViewId="0">
      <selection activeCell="T20" sqref="S20:T20"/>
    </sheetView>
  </sheetViews>
  <sheetFormatPr defaultColWidth="6.42578125" defaultRowHeight="15" customHeight="1"/>
  <cols>
    <col min="1" max="1" width="0.5703125" style="201" customWidth="1"/>
    <col min="2" max="2" width="33.140625" style="200" customWidth="1"/>
    <col min="3" max="4" width="6.7109375" style="201" customWidth="1"/>
    <col min="5" max="5" width="0.28515625" style="201" customWidth="1"/>
    <col min="6" max="6" width="6.28515625" style="201" bestFit="1" customWidth="1"/>
    <col min="7" max="7" width="7.28515625" style="201" customWidth="1"/>
    <col min="8" max="8" width="0.42578125" style="201" customWidth="1"/>
    <col min="9" max="10" width="7.85546875" style="201" customWidth="1"/>
    <col min="11" max="11" width="0.5703125" style="201" customWidth="1"/>
    <col min="12" max="13" width="7.7109375" style="201" customWidth="1"/>
    <col min="14" max="14" width="7" style="201" customWidth="1"/>
    <col min="15" max="16384" width="6.42578125" style="201"/>
  </cols>
  <sheetData>
    <row r="1" spans="1:15" ht="16.5">
      <c r="A1" s="199" t="s">
        <v>363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5" ht="1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5" ht="15" customHeight="1">
      <c r="B3" s="203"/>
      <c r="C3" s="204"/>
      <c r="D3" s="204"/>
      <c r="E3" s="204"/>
      <c r="F3" s="204"/>
      <c r="G3" s="205"/>
      <c r="H3" s="205"/>
      <c r="I3" s="205"/>
      <c r="J3" s="206"/>
      <c r="K3" s="206"/>
      <c r="L3" s="206"/>
      <c r="M3" s="207" t="s">
        <v>364</v>
      </c>
    </row>
    <row r="4" spans="1:15" ht="15" customHeight="1">
      <c r="A4" s="208"/>
      <c r="B4" s="209"/>
      <c r="C4" s="487" t="s">
        <v>355</v>
      </c>
      <c r="D4" s="487"/>
      <c r="E4" s="487"/>
      <c r="F4" s="487"/>
      <c r="G4" s="487"/>
      <c r="H4" s="210"/>
      <c r="I4" s="487" t="s">
        <v>230</v>
      </c>
      <c r="J4" s="487"/>
      <c r="K4" s="487"/>
      <c r="L4" s="487"/>
      <c r="M4" s="487"/>
    </row>
    <row r="5" spans="1:15" ht="15" customHeight="1">
      <c r="B5" s="211"/>
      <c r="C5" s="488" t="s">
        <v>74</v>
      </c>
      <c r="D5" s="488"/>
      <c r="E5" s="212"/>
      <c r="F5" s="488" t="s">
        <v>26</v>
      </c>
      <c r="G5" s="488"/>
      <c r="H5" s="212"/>
      <c r="I5" s="488" t="s">
        <v>74</v>
      </c>
      <c r="J5" s="488"/>
      <c r="K5" s="212"/>
      <c r="L5" s="488" t="s">
        <v>26</v>
      </c>
      <c r="M5" s="488"/>
    </row>
    <row r="6" spans="1:15" ht="15" customHeight="1">
      <c r="B6" s="211"/>
      <c r="C6" s="486">
        <v>2026</v>
      </c>
      <c r="D6" s="486"/>
      <c r="E6" s="213"/>
      <c r="F6" s="486">
        <v>2026</v>
      </c>
      <c r="G6" s="486"/>
      <c r="H6" s="213"/>
      <c r="I6" s="486">
        <v>2026</v>
      </c>
      <c r="J6" s="486"/>
      <c r="K6" s="213"/>
      <c r="L6" s="486">
        <v>2026</v>
      </c>
      <c r="M6" s="486"/>
    </row>
    <row r="7" spans="1:15" ht="15" customHeight="1">
      <c r="B7" s="211"/>
      <c r="C7" s="214" t="s">
        <v>365</v>
      </c>
      <c r="D7" s="214" t="s">
        <v>366</v>
      </c>
      <c r="E7" s="214"/>
      <c r="F7" s="214" t="s">
        <v>365</v>
      </c>
      <c r="G7" s="214" t="s">
        <v>366</v>
      </c>
      <c r="H7" s="214"/>
      <c r="I7" s="214" t="s">
        <v>365</v>
      </c>
      <c r="J7" s="214" t="s">
        <v>366</v>
      </c>
      <c r="K7" s="214"/>
      <c r="L7" s="214" t="s">
        <v>365</v>
      </c>
      <c r="M7" s="214" t="s">
        <v>366</v>
      </c>
    </row>
    <row r="8" spans="1:15" ht="15" customHeight="1">
      <c r="B8" s="215"/>
      <c r="C8" s="204"/>
      <c r="D8" s="204"/>
      <c r="E8" s="204"/>
      <c r="F8" s="204"/>
      <c r="G8" s="204"/>
      <c r="H8" s="204"/>
      <c r="I8" s="216"/>
      <c r="J8" s="216"/>
      <c r="K8" s="216"/>
      <c r="L8" s="216"/>
      <c r="M8" s="216"/>
    </row>
    <row r="9" spans="1:15" s="220" customFormat="1" ht="15" customHeight="1">
      <c r="A9" s="232" t="s">
        <v>194</v>
      </c>
      <c r="B9" s="217"/>
      <c r="C9" s="217"/>
      <c r="D9" s="218">
        <v>33056.960532999998</v>
      </c>
      <c r="E9" s="218"/>
      <c r="F9" s="217"/>
      <c r="G9" s="218">
        <v>76359.714311000003</v>
      </c>
      <c r="H9" s="218"/>
      <c r="I9" s="219"/>
      <c r="J9" s="219">
        <v>105.73842373089019</v>
      </c>
      <c r="K9" s="219"/>
      <c r="L9" s="219"/>
      <c r="M9" s="219">
        <v>118.25829244158686</v>
      </c>
      <c r="O9" s="221"/>
    </row>
    <row r="10" spans="1:15" ht="15" customHeight="1">
      <c r="B10" s="222" t="s">
        <v>367</v>
      </c>
      <c r="C10" s="204"/>
      <c r="D10" s="218">
        <v>6435.7802239999983</v>
      </c>
      <c r="E10" s="218"/>
      <c r="F10" s="217"/>
      <c r="G10" s="218">
        <v>15962.854946000007</v>
      </c>
      <c r="H10" s="218"/>
      <c r="I10" s="219"/>
      <c r="J10" s="219">
        <v>75.660763725366365</v>
      </c>
      <c r="K10" s="219"/>
      <c r="L10" s="219"/>
      <c r="M10" s="219">
        <v>88.009190086168744</v>
      </c>
    </row>
    <row r="11" spans="1:15" ht="15" customHeight="1">
      <c r="B11" s="222" t="s">
        <v>368</v>
      </c>
      <c r="C11" s="204"/>
      <c r="D11" s="218">
        <v>26621.180308999999</v>
      </c>
      <c r="E11" s="218"/>
      <c r="F11" s="218"/>
      <c r="G11" s="218">
        <v>60396.859364999997</v>
      </c>
      <c r="H11" s="218"/>
      <c r="I11" s="219"/>
      <c r="J11" s="219">
        <v>116.98090577845362</v>
      </c>
      <c r="K11" s="219"/>
      <c r="L11" s="219"/>
      <c r="M11" s="219">
        <v>130.07434236636843</v>
      </c>
    </row>
    <row r="12" spans="1:15" ht="15" customHeight="1">
      <c r="B12" s="3" t="s">
        <v>79</v>
      </c>
      <c r="C12" s="204"/>
      <c r="D12" s="223">
        <v>127.774182</v>
      </c>
      <c r="E12" s="223"/>
      <c r="F12" s="204"/>
      <c r="G12" s="223">
        <v>167.256032</v>
      </c>
      <c r="H12" s="223"/>
      <c r="I12" s="219"/>
      <c r="J12" s="216">
        <v>110.98357465586055</v>
      </c>
      <c r="K12" s="216"/>
      <c r="L12" s="219"/>
      <c r="M12" s="216">
        <v>69.508998867345468</v>
      </c>
    </row>
    <row r="13" spans="1:15" ht="15" customHeight="1">
      <c r="B13" s="224" t="s">
        <v>297</v>
      </c>
      <c r="C13" s="204"/>
      <c r="D13" s="223">
        <v>26493.406126999998</v>
      </c>
      <c r="E13" s="223"/>
      <c r="F13" s="223"/>
      <c r="G13" s="223">
        <v>60229.603332999999</v>
      </c>
      <c r="H13" s="223"/>
      <c r="I13" s="219"/>
      <c r="J13" s="216">
        <v>117.01140107146799</v>
      </c>
      <c r="K13" s="216"/>
      <c r="L13" s="219"/>
      <c r="M13" s="216">
        <v>130.38984188160151</v>
      </c>
    </row>
    <row r="14" spans="1:15" ht="15" customHeight="1">
      <c r="A14" s="225" t="s">
        <v>407</v>
      </c>
      <c r="B14" s="203"/>
      <c r="C14" s="204"/>
      <c r="D14" s="204"/>
      <c r="E14" s="204"/>
      <c r="F14" s="204"/>
      <c r="G14" s="204"/>
      <c r="H14" s="204"/>
      <c r="I14" s="216"/>
      <c r="J14" s="216"/>
      <c r="K14" s="216"/>
      <c r="L14" s="216"/>
      <c r="M14" s="216"/>
    </row>
    <row r="15" spans="1:15" ht="15" customHeight="1">
      <c r="B15" s="224" t="s">
        <v>369</v>
      </c>
      <c r="C15" s="223"/>
      <c r="D15" s="223">
        <v>706.69543599999997</v>
      </c>
      <c r="E15" s="223"/>
      <c r="F15" s="223"/>
      <c r="G15" s="223">
        <v>1717.469932</v>
      </c>
      <c r="H15" s="223"/>
      <c r="I15" s="216"/>
      <c r="J15" s="216">
        <v>107.94438042737717</v>
      </c>
      <c r="K15" s="216"/>
      <c r="L15" s="216"/>
      <c r="M15" s="216">
        <v>120.26815940055245</v>
      </c>
      <c r="N15" s="226"/>
    </row>
    <row r="16" spans="1:15" ht="15" customHeight="1">
      <c r="B16" s="224" t="s">
        <v>370</v>
      </c>
      <c r="C16" s="223"/>
      <c r="D16" s="223">
        <v>351.158906</v>
      </c>
      <c r="E16" s="223"/>
      <c r="F16" s="223"/>
      <c r="G16" s="223">
        <v>995.56938700000001</v>
      </c>
      <c r="H16" s="223"/>
      <c r="I16" s="216"/>
      <c r="J16" s="216">
        <v>111.94764697592939</v>
      </c>
      <c r="K16" s="216"/>
      <c r="L16" s="216"/>
      <c r="M16" s="216">
        <v>145.04906346562544</v>
      </c>
      <c r="N16" s="226"/>
    </row>
    <row r="17" spans="2:14" ht="15" customHeight="1">
      <c r="B17" s="224" t="s">
        <v>371</v>
      </c>
      <c r="C17" s="223">
        <v>24.363986981169425</v>
      </c>
      <c r="D17" s="223">
        <v>165.862236</v>
      </c>
      <c r="E17" s="223"/>
      <c r="F17" s="223">
        <v>74.938986981169421</v>
      </c>
      <c r="G17" s="223">
        <v>513.48096799999996</v>
      </c>
      <c r="H17" s="223"/>
      <c r="I17" s="216">
        <v>84.409600128774343</v>
      </c>
      <c r="J17" s="216">
        <v>83.033932691306674</v>
      </c>
      <c r="K17" s="216"/>
      <c r="L17" s="216">
        <v>113.00628371259376</v>
      </c>
      <c r="M17" s="216">
        <v>112.91500145775701</v>
      </c>
      <c r="N17" s="226"/>
    </row>
    <row r="18" spans="2:14" ht="15" customHeight="1">
      <c r="B18" s="224" t="s">
        <v>372</v>
      </c>
      <c r="C18" s="223">
        <v>141.26812489472408</v>
      </c>
      <c r="D18" s="223">
        <v>671.511842</v>
      </c>
      <c r="E18" s="223"/>
      <c r="F18" s="223">
        <v>365.61612489472407</v>
      </c>
      <c r="G18" s="223">
        <v>1755.075096</v>
      </c>
      <c r="H18" s="223"/>
      <c r="I18" s="216">
        <v>79.640620183966846</v>
      </c>
      <c r="J18" s="216">
        <v>66.974193574839774</v>
      </c>
      <c r="K18" s="216"/>
      <c r="L18" s="216">
        <v>113.96052230476987</v>
      </c>
      <c r="M18" s="216">
        <v>98.719298577545757</v>
      </c>
      <c r="N18" s="226"/>
    </row>
    <row r="19" spans="2:14" ht="15" customHeight="1">
      <c r="B19" s="224" t="s">
        <v>373</v>
      </c>
      <c r="C19" s="223">
        <v>5.8097983198533392</v>
      </c>
      <c r="D19" s="223">
        <v>10.273536999999999</v>
      </c>
      <c r="E19" s="223"/>
      <c r="F19" s="223">
        <v>18.19979831985334</v>
      </c>
      <c r="G19" s="223">
        <v>31.159338000000002</v>
      </c>
      <c r="H19" s="223"/>
      <c r="I19" s="216">
        <v>75.836030803463501</v>
      </c>
      <c r="J19" s="216">
        <v>86.184903724254951</v>
      </c>
      <c r="K19" s="216"/>
      <c r="L19" s="216">
        <v>104.97057515199756</v>
      </c>
      <c r="M19" s="216">
        <v>110.03601319330163</v>
      </c>
      <c r="N19" s="226"/>
    </row>
    <row r="20" spans="2:14" ht="15" customHeight="1">
      <c r="B20" s="224" t="s">
        <v>374</v>
      </c>
      <c r="C20" s="223">
        <v>13.813207088423189</v>
      </c>
      <c r="D20" s="223">
        <v>91.942215000000004</v>
      </c>
      <c r="E20" s="223"/>
      <c r="F20" s="223">
        <v>35.480207088423192</v>
      </c>
      <c r="G20" s="223">
        <v>231.22991500000001</v>
      </c>
      <c r="H20" s="223"/>
      <c r="I20" s="216">
        <v>96.582345744813239</v>
      </c>
      <c r="J20" s="216">
        <v>94.750059096271926</v>
      </c>
      <c r="K20" s="216"/>
      <c r="L20" s="216">
        <v>130.41317021400863</v>
      </c>
      <c r="M20" s="216">
        <v>125.59278289060998</v>
      </c>
      <c r="N20" s="226"/>
    </row>
    <row r="21" spans="2:14" ht="15" customHeight="1">
      <c r="B21" s="227" t="s">
        <v>375</v>
      </c>
      <c r="C21" s="223">
        <v>629.22477672858543</v>
      </c>
      <c r="D21" s="223">
        <v>284.53571299999999</v>
      </c>
      <c r="E21" s="223"/>
      <c r="F21" s="223">
        <v>1280.6547767285854</v>
      </c>
      <c r="G21" s="223">
        <v>594.09537799999998</v>
      </c>
      <c r="H21" s="223"/>
      <c r="I21" s="216">
        <v>90.308543484547599</v>
      </c>
      <c r="J21" s="216">
        <v>79.422943676865231</v>
      </c>
      <c r="K21" s="216"/>
      <c r="L21" s="216">
        <v>104.08721761300373</v>
      </c>
      <c r="M21" s="216">
        <v>88.055337884966605</v>
      </c>
      <c r="N21" s="228"/>
    </row>
    <row r="22" spans="2:14" ht="15" customHeight="1">
      <c r="B22" s="224" t="s">
        <v>376</v>
      </c>
      <c r="C22" s="223">
        <v>297.72613392903213</v>
      </c>
      <c r="D22" s="223">
        <v>99.079593000000003</v>
      </c>
      <c r="E22" s="223"/>
      <c r="F22" s="223">
        <v>805.51313392903216</v>
      </c>
      <c r="G22" s="223">
        <v>268.89831400000003</v>
      </c>
      <c r="H22" s="223"/>
      <c r="I22" s="216">
        <v>69.504206521437055</v>
      </c>
      <c r="J22" s="216">
        <v>73.657957905612562</v>
      </c>
      <c r="K22" s="216"/>
      <c r="L22" s="216">
        <v>111.29376846977115</v>
      </c>
      <c r="M22" s="216">
        <v>115.06655435176243</v>
      </c>
      <c r="N22" s="226"/>
    </row>
    <row r="23" spans="2:14" ht="15" customHeight="1">
      <c r="B23" s="224" t="s">
        <v>377</v>
      </c>
      <c r="C23" s="223"/>
      <c r="D23" s="223">
        <v>76.007838000000007</v>
      </c>
      <c r="E23" s="223"/>
      <c r="F23" s="223"/>
      <c r="G23" s="223">
        <v>190.83146300000001</v>
      </c>
      <c r="H23" s="223"/>
      <c r="I23" s="216"/>
      <c r="J23" s="216">
        <v>87.016955153842261</v>
      </c>
      <c r="K23" s="216"/>
      <c r="L23" s="216"/>
      <c r="M23" s="216">
        <v>103.09014931880233</v>
      </c>
      <c r="N23" s="226"/>
    </row>
    <row r="24" spans="2:14" ht="15" customHeight="1">
      <c r="B24" s="224" t="s">
        <v>378</v>
      </c>
      <c r="C24" s="223"/>
      <c r="D24" s="223">
        <v>99.420277999999996</v>
      </c>
      <c r="E24" s="223"/>
      <c r="F24" s="223"/>
      <c r="G24" s="223">
        <v>253.8449</v>
      </c>
      <c r="H24" s="223"/>
      <c r="I24" s="216"/>
      <c r="J24" s="216">
        <v>118.29083241592357</v>
      </c>
      <c r="K24" s="216"/>
      <c r="L24" s="216"/>
      <c r="M24" s="216">
        <v>161.68152830119567</v>
      </c>
      <c r="N24" s="226"/>
    </row>
    <row r="25" spans="2:14" ht="15" customHeight="1">
      <c r="B25" s="224" t="s">
        <v>379</v>
      </c>
      <c r="C25" s="223">
        <v>2813.6325689588439</v>
      </c>
      <c r="D25" s="223">
        <v>100.28639800000001</v>
      </c>
      <c r="E25" s="223"/>
      <c r="F25" s="223">
        <v>6472.0725689588435</v>
      </c>
      <c r="G25" s="223">
        <v>230.23527100000001</v>
      </c>
      <c r="H25" s="223"/>
      <c r="I25" s="216">
        <v>92.999765287348438</v>
      </c>
      <c r="J25" s="216">
        <v>91.601364820758135</v>
      </c>
      <c r="K25" s="216"/>
      <c r="L25" s="216">
        <v>124.25032260103468</v>
      </c>
      <c r="M25" s="216">
        <v>123.73929924507534</v>
      </c>
      <c r="N25" s="226"/>
    </row>
    <row r="26" spans="2:14" ht="15" customHeight="1">
      <c r="B26" s="224" t="s">
        <v>79</v>
      </c>
      <c r="C26" s="223">
        <v>219.78705332724311</v>
      </c>
      <c r="D26" s="223">
        <v>127.774182</v>
      </c>
      <c r="E26" s="223"/>
      <c r="F26" s="223">
        <v>293.1520533272431</v>
      </c>
      <c r="G26" s="223">
        <v>167.256032</v>
      </c>
      <c r="H26" s="223"/>
      <c r="I26" s="216">
        <v>115.01755891320482</v>
      </c>
      <c r="J26" s="216">
        <v>110.98357465586055</v>
      </c>
      <c r="K26" s="216"/>
      <c r="L26" s="216">
        <v>75.485004384419298</v>
      </c>
      <c r="M26" s="216">
        <v>69.508998867345468</v>
      </c>
      <c r="N26" s="226"/>
    </row>
    <row r="27" spans="2:14" ht="15" customHeight="1">
      <c r="B27" s="224" t="s">
        <v>380</v>
      </c>
      <c r="C27" s="223">
        <v>81.97286249575302</v>
      </c>
      <c r="D27" s="223">
        <v>31.668469000000002</v>
      </c>
      <c r="E27" s="223"/>
      <c r="F27" s="223">
        <v>134.72786249575302</v>
      </c>
      <c r="G27" s="223">
        <v>54.992094000000002</v>
      </c>
      <c r="H27" s="223"/>
      <c r="I27" s="216">
        <v>85.892119928070898</v>
      </c>
      <c r="J27" s="216">
        <v>44.894793456316435</v>
      </c>
      <c r="K27" s="216"/>
      <c r="L27" s="216">
        <v>67.953427229088859</v>
      </c>
      <c r="M27" s="216">
        <v>37.717133001013167</v>
      </c>
      <c r="N27" s="226"/>
    </row>
    <row r="28" spans="2:14" ht="15" customHeight="1">
      <c r="B28" s="224" t="s">
        <v>381</v>
      </c>
      <c r="C28" s="223"/>
      <c r="D28" s="223">
        <v>235.154966</v>
      </c>
      <c r="E28" s="223"/>
      <c r="F28" s="223"/>
      <c r="G28" s="223">
        <v>484.50818500000003</v>
      </c>
      <c r="H28" s="223"/>
      <c r="I28" s="216"/>
      <c r="J28" s="216">
        <v>101.24986846191113</v>
      </c>
      <c r="K28" s="216"/>
      <c r="L28" s="216"/>
      <c r="M28" s="216">
        <v>108.95095229945018</v>
      </c>
      <c r="N28" s="226"/>
    </row>
    <row r="29" spans="2:14" ht="15" customHeight="1">
      <c r="B29" s="224" t="s">
        <v>382</v>
      </c>
      <c r="C29" s="223"/>
      <c r="D29" s="223">
        <v>214.171356</v>
      </c>
      <c r="E29" s="223"/>
      <c r="F29" s="223"/>
      <c r="G29" s="223">
        <v>456.37554399999999</v>
      </c>
      <c r="H29" s="223"/>
      <c r="I29" s="216"/>
      <c r="J29" s="216">
        <v>96.814375619172765</v>
      </c>
      <c r="K29" s="216"/>
      <c r="L29" s="216"/>
      <c r="M29" s="216">
        <v>101.49213509110912</v>
      </c>
      <c r="N29" s="226"/>
    </row>
    <row r="30" spans="2:14" ht="15" customHeight="1">
      <c r="B30" s="224" t="s">
        <v>383</v>
      </c>
      <c r="C30" s="223">
        <v>176.27511212236237</v>
      </c>
      <c r="D30" s="223">
        <v>175.32068000000001</v>
      </c>
      <c r="E30" s="223"/>
      <c r="F30" s="223">
        <v>410.47111212236234</v>
      </c>
      <c r="G30" s="223">
        <v>400.437567</v>
      </c>
      <c r="H30" s="223"/>
      <c r="I30" s="216">
        <v>93.87520882453687</v>
      </c>
      <c r="J30" s="216">
        <v>85.0723105769748</v>
      </c>
      <c r="K30" s="216"/>
      <c r="L30" s="216">
        <v>120.91100916171176</v>
      </c>
      <c r="M30" s="216">
        <v>108.33731184444846</v>
      </c>
      <c r="N30" s="226"/>
    </row>
    <row r="31" spans="2:14" ht="15" customHeight="1">
      <c r="B31" s="224" t="s">
        <v>384</v>
      </c>
      <c r="C31" s="223"/>
      <c r="D31" s="223">
        <v>459.39150999999998</v>
      </c>
      <c r="E31" s="223"/>
      <c r="F31" s="223"/>
      <c r="G31" s="223">
        <v>1162.05045</v>
      </c>
      <c r="H31" s="223"/>
      <c r="I31" s="216"/>
      <c r="J31" s="216">
        <v>92.41965958281159</v>
      </c>
      <c r="K31" s="216"/>
      <c r="L31" s="216"/>
      <c r="M31" s="216">
        <v>107.74406957325564</v>
      </c>
      <c r="N31" s="226"/>
    </row>
    <row r="32" spans="2:14" ht="15" customHeight="1">
      <c r="B32" s="224" t="s">
        <v>385</v>
      </c>
      <c r="C32" s="223">
        <v>76.783707366138458</v>
      </c>
      <c r="D32" s="223">
        <v>141.337582</v>
      </c>
      <c r="E32" s="223"/>
      <c r="F32" s="223">
        <v>281.73770736613847</v>
      </c>
      <c r="G32" s="223">
        <v>503.58977499999997</v>
      </c>
      <c r="H32" s="223"/>
      <c r="I32" s="216">
        <v>66.991552183479286</v>
      </c>
      <c r="J32" s="216">
        <v>63.094482318125046</v>
      </c>
      <c r="K32" s="216"/>
      <c r="L32" s="216">
        <v>102.216649747536</v>
      </c>
      <c r="M32" s="216">
        <v>96.190257090242142</v>
      </c>
      <c r="N32" s="226"/>
    </row>
    <row r="33" spans="2:14" ht="15" customHeight="1">
      <c r="B33" s="224" t="s">
        <v>386</v>
      </c>
      <c r="C33" s="223"/>
      <c r="D33" s="223">
        <v>98.642159000000007</v>
      </c>
      <c r="E33" s="223"/>
      <c r="F33" s="223"/>
      <c r="G33" s="223">
        <v>233.36298600000001</v>
      </c>
      <c r="H33" s="223"/>
      <c r="I33" s="216"/>
      <c r="J33" s="216">
        <v>98.901081041154939</v>
      </c>
      <c r="K33" s="216"/>
      <c r="L33" s="216"/>
      <c r="M33" s="216">
        <v>113.296193669461</v>
      </c>
      <c r="N33" s="226"/>
    </row>
    <row r="34" spans="2:14" ht="15" customHeight="1">
      <c r="B34" s="227" t="s">
        <v>387</v>
      </c>
      <c r="C34" s="223"/>
      <c r="D34" s="223">
        <v>287.53848499999998</v>
      </c>
      <c r="E34" s="223"/>
      <c r="F34" s="223"/>
      <c r="G34" s="223">
        <v>704.18717600000002</v>
      </c>
      <c r="H34" s="223"/>
      <c r="I34" s="216"/>
      <c r="J34" s="216">
        <v>110.42878605200197</v>
      </c>
      <c r="K34" s="216"/>
      <c r="L34" s="216"/>
      <c r="M34" s="216">
        <v>112.5790892696446</v>
      </c>
      <c r="N34" s="226"/>
    </row>
    <row r="35" spans="2:14" ht="15" customHeight="1">
      <c r="B35" s="224" t="s">
        <v>388</v>
      </c>
      <c r="C35" s="223"/>
      <c r="D35" s="223">
        <v>969.26409200000001</v>
      </c>
      <c r="E35" s="223"/>
      <c r="F35" s="223"/>
      <c r="G35" s="223">
        <v>2585.0419969999998</v>
      </c>
      <c r="H35" s="223"/>
      <c r="I35" s="216"/>
      <c r="J35" s="216">
        <v>93.625383317441859</v>
      </c>
      <c r="K35" s="216"/>
      <c r="L35" s="216"/>
      <c r="M35" s="216">
        <v>104.96032010329532</v>
      </c>
      <c r="N35" s="226"/>
    </row>
    <row r="36" spans="2:14" ht="15" customHeight="1">
      <c r="B36" s="224" t="s">
        <v>389</v>
      </c>
      <c r="C36" s="223"/>
      <c r="D36" s="223">
        <v>130.670458</v>
      </c>
      <c r="E36" s="223"/>
      <c r="F36" s="223"/>
      <c r="G36" s="223">
        <v>320.00994100000003</v>
      </c>
      <c r="H36" s="223"/>
      <c r="I36" s="216"/>
      <c r="J36" s="216">
        <v>83.682690745337794</v>
      </c>
      <c r="K36" s="216"/>
      <c r="L36" s="216"/>
      <c r="M36" s="216">
        <v>104.73330786211137</v>
      </c>
      <c r="N36" s="226"/>
    </row>
    <row r="37" spans="2:14" ht="15" customHeight="1">
      <c r="B37" s="224" t="s">
        <v>390</v>
      </c>
      <c r="C37" s="223">
        <v>116.69396944769697</v>
      </c>
      <c r="D37" s="223">
        <v>256.53189900000001</v>
      </c>
      <c r="E37" s="223"/>
      <c r="F37" s="223">
        <v>292.58996944769694</v>
      </c>
      <c r="G37" s="223">
        <v>639.35476900000003</v>
      </c>
      <c r="H37" s="223"/>
      <c r="I37" s="216">
        <v>76.236187240850199</v>
      </c>
      <c r="J37" s="216">
        <v>148.3878786307622</v>
      </c>
      <c r="K37" s="216"/>
      <c r="L37" s="216">
        <v>102.89167500015716</v>
      </c>
      <c r="M37" s="216">
        <v>98.64895847211163</v>
      </c>
      <c r="N37" s="226"/>
    </row>
    <row r="38" spans="2:14" ht="15" customHeight="1">
      <c r="B38" s="224" t="s">
        <v>391</v>
      </c>
      <c r="C38" s="223"/>
      <c r="D38" s="223">
        <v>2425.9626450000001</v>
      </c>
      <c r="E38" s="223"/>
      <c r="F38" s="223"/>
      <c r="G38" s="223">
        <v>5699.7001739999996</v>
      </c>
      <c r="H38" s="223"/>
      <c r="I38" s="216"/>
      <c r="J38" s="216">
        <v>99.392720750000208</v>
      </c>
      <c r="K38" s="216"/>
      <c r="L38" s="216"/>
      <c r="M38" s="216">
        <v>101.16861042782692</v>
      </c>
      <c r="N38" s="226"/>
    </row>
    <row r="39" spans="2:14" ht="15" customHeight="1">
      <c r="B39" s="224" t="s">
        <v>392</v>
      </c>
      <c r="C39" s="223"/>
      <c r="D39" s="223">
        <v>1413.540945</v>
      </c>
      <c r="E39" s="223"/>
      <c r="F39" s="223"/>
      <c r="G39" s="223">
        <v>3466.221728</v>
      </c>
      <c r="H39" s="223"/>
      <c r="I39" s="216"/>
      <c r="J39" s="216">
        <v>89.967622217595434</v>
      </c>
      <c r="K39" s="216"/>
      <c r="L39" s="216"/>
      <c r="M39" s="216">
        <v>99.883394806424704</v>
      </c>
      <c r="N39" s="226"/>
    </row>
    <row r="40" spans="2:14" ht="15" customHeight="1">
      <c r="B40" s="227" t="s">
        <v>393</v>
      </c>
      <c r="C40" s="223"/>
      <c r="D40" s="223">
        <v>160.39879199999999</v>
      </c>
      <c r="E40" s="223"/>
      <c r="F40" s="223"/>
      <c r="G40" s="223">
        <v>413.10187300000001</v>
      </c>
      <c r="H40" s="223"/>
      <c r="I40" s="216"/>
      <c r="J40" s="216">
        <v>99.204567580917853</v>
      </c>
      <c r="K40" s="216"/>
      <c r="L40" s="216"/>
      <c r="M40" s="216">
        <v>117.78097637893983</v>
      </c>
      <c r="N40" s="226"/>
    </row>
    <row r="41" spans="2:14" ht="15" customHeight="1">
      <c r="B41" s="224" t="s">
        <v>394</v>
      </c>
      <c r="C41" s="223"/>
      <c r="D41" s="223">
        <v>87.948680999999993</v>
      </c>
      <c r="E41" s="223"/>
      <c r="F41" s="223"/>
      <c r="G41" s="223">
        <v>223.02975900000001</v>
      </c>
      <c r="H41" s="223"/>
      <c r="I41" s="216"/>
      <c r="J41" s="216">
        <v>96.266626806540927</v>
      </c>
      <c r="K41" s="216"/>
      <c r="L41" s="216"/>
      <c r="M41" s="216">
        <v>115.12219253469638</v>
      </c>
      <c r="N41" s="226"/>
    </row>
    <row r="42" spans="2:14" ht="15" customHeight="1">
      <c r="B42" s="224" t="s">
        <v>395</v>
      </c>
      <c r="C42" s="223">
        <v>862.090375853193</v>
      </c>
      <c r="D42" s="223">
        <v>514.92240100000004</v>
      </c>
      <c r="E42" s="223"/>
      <c r="F42" s="223">
        <v>1946.4163758531931</v>
      </c>
      <c r="G42" s="223">
        <v>1165.0019970000001</v>
      </c>
      <c r="H42" s="223"/>
      <c r="I42" s="216">
        <v>104.23628636741893</v>
      </c>
      <c r="J42" s="216">
        <v>96.376859035798347</v>
      </c>
      <c r="K42" s="216"/>
      <c r="L42" s="216">
        <v>111.67745865078156</v>
      </c>
      <c r="M42" s="216">
        <v>101.99143708851565</v>
      </c>
      <c r="N42" s="226"/>
    </row>
    <row r="43" spans="2:14" ht="15" customHeight="1">
      <c r="B43" s="224" t="s">
        <v>396</v>
      </c>
      <c r="C43" s="223"/>
      <c r="D43" s="223">
        <v>352.533683</v>
      </c>
      <c r="E43" s="223"/>
      <c r="F43" s="223"/>
      <c r="G43" s="223">
        <v>828.46066399999995</v>
      </c>
      <c r="H43" s="223"/>
      <c r="I43" s="216"/>
      <c r="J43" s="216">
        <v>87.21314524303402</v>
      </c>
      <c r="K43" s="216"/>
      <c r="L43" s="216"/>
      <c r="M43" s="216">
        <v>98.270507240824017</v>
      </c>
      <c r="N43" s="226"/>
    </row>
    <row r="44" spans="2:14" ht="15" customHeight="1">
      <c r="B44" s="467" t="s">
        <v>397</v>
      </c>
      <c r="C44" s="223"/>
      <c r="D44" s="223">
        <v>362.25441599999999</v>
      </c>
      <c r="E44" s="223"/>
      <c r="F44" s="223"/>
      <c r="G44" s="223">
        <v>861.54856900000004</v>
      </c>
      <c r="H44" s="223"/>
      <c r="I44" s="216"/>
      <c r="J44" s="216">
        <v>108.96566929617602</v>
      </c>
      <c r="K44" s="216"/>
      <c r="L44" s="216"/>
      <c r="M44" s="216">
        <v>126.13687299017569</v>
      </c>
    </row>
    <row r="45" spans="2:14" ht="15" customHeight="1">
      <c r="B45" s="229" t="s">
        <v>398</v>
      </c>
      <c r="C45" s="223"/>
      <c r="D45" s="223">
        <v>8105.2524139999996</v>
      </c>
      <c r="E45" s="223"/>
      <c r="F45" s="223"/>
      <c r="G45" s="223">
        <v>17690.481426999999</v>
      </c>
      <c r="H45" s="223"/>
      <c r="I45" s="216"/>
      <c r="J45" s="216">
        <v>124.96392846993814</v>
      </c>
      <c r="K45" s="216"/>
      <c r="L45" s="216"/>
      <c r="M45" s="216">
        <v>140.94200992009775</v>
      </c>
    </row>
    <row r="46" spans="2:14" ht="15" customHeight="1">
      <c r="B46" s="229" t="s">
        <v>399</v>
      </c>
      <c r="C46" s="223"/>
      <c r="D46" s="223">
        <v>5484.6136669999996</v>
      </c>
      <c r="E46" s="223"/>
      <c r="F46" s="223"/>
      <c r="G46" s="223">
        <v>11146.539424000001</v>
      </c>
      <c r="H46" s="223"/>
      <c r="I46" s="216"/>
      <c r="J46" s="216">
        <v>125.02299107945881</v>
      </c>
      <c r="K46" s="216"/>
      <c r="L46" s="216"/>
      <c r="M46" s="216">
        <v>120.97856294189762</v>
      </c>
    </row>
    <row r="47" spans="2:14" ht="15" customHeight="1">
      <c r="B47" s="467" t="s">
        <v>400</v>
      </c>
      <c r="C47" s="223"/>
      <c r="D47" s="223">
        <v>571.34335899999996</v>
      </c>
      <c r="E47" s="223"/>
      <c r="F47" s="223"/>
      <c r="G47" s="223">
        <v>1338.705876</v>
      </c>
      <c r="H47" s="223"/>
      <c r="I47" s="216"/>
      <c r="J47" s="216">
        <v>107.40573530922579</v>
      </c>
      <c r="K47" s="216"/>
      <c r="L47" s="216"/>
      <c r="M47" s="216">
        <v>120.38744165160075</v>
      </c>
    </row>
    <row r="48" spans="2:14" ht="15" customHeight="1">
      <c r="B48" s="467" t="s">
        <v>401</v>
      </c>
      <c r="C48" s="223"/>
      <c r="D48" s="223">
        <v>3839.29088</v>
      </c>
      <c r="E48" s="223"/>
      <c r="F48" s="223"/>
      <c r="G48" s="223">
        <v>9286.3374459999995</v>
      </c>
      <c r="H48" s="223"/>
      <c r="I48" s="216"/>
      <c r="J48" s="216">
        <v>100.25484456600479</v>
      </c>
      <c r="K48" s="216"/>
      <c r="L48" s="216"/>
      <c r="M48" s="216">
        <v>120.59701641901439</v>
      </c>
    </row>
    <row r="49" spans="2:13" ht="15" customHeight="1">
      <c r="B49" s="229" t="s">
        <v>402</v>
      </c>
      <c r="C49" s="223"/>
      <c r="D49" s="223">
        <v>277.422484</v>
      </c>
      <c r="E49" s="223"/>
      <c r="F49" s="223"/>
      <c r="G49" s="223">
        <v>701.39348600000005</v>
      </c>
      <c r="H49" s="223"/>
      <c r="I49" s="216"/>
      <c r="J49" s="216">
        <v>94.247945364266982</v>
      </c>
      <c r="K49" s="216"/>
      <c r="L49" s="216"/>
      <c r="M49" s="216">
        <v>117.37375140964438</v>
      </c>
    </row>
    <row r="50" spans="2:13" ht="15" customHeight="1">
      <c r="B50" s="229" t="s">
        <v>403</v>
      </c>
      <c r="C50" s="223"/>
      <c r="D50" s="223">
        <v>1242.538992</v>
      </c>
      <c r="E50" s="223"/>
      <c r="F50" s="223"/>
      <c r="G50" s="223">
        <v>2867.027955</v>
      </c>
      <c r="H50" s="223"/>
      <c r="I50" s="216"/>
      <c r="J50" s="216">
        <v>96.407740802543813</v>
      </c>
      <c r="K50" s="216"/>
      <c r="L50" s="216"/>
      <c r="M50" s="216">
        <v>112.70156285361637</v>
      </c>
    </row>
    <row r="51" spans="2:13" ht="15" customHeight="1">
      <c r="B51" s="467" t="s">
        <v>404</v>
      </c>
      <c r="C51" s="223"/>
      <c r="D51" s="223">
        <v>260.14157999999998</v>
      </c>
      <c r="E51" s="223"/>
      <c r="F51" s="223"/>
      <c r="G51" s="223">
        <v>717.47988899999996</v>
      </c>
      <c r="H51" s="223"/>
      <c r="I51" s="216"/>
      <c r="J51" s="216">
        <v>109.35105536599801</v>
      </c>
      <c r="K51" s="216"/>
      <c r="L51" s="216"/>
      <c r="M51" s="216">
        <v>125.14325558722781</v>
      </c>
    </row>
    <row r="52" spans="2:13" ht="15" customHeight="1">
      <c r="B52" s="229" t="s">
        <v>405</v>
      </c>
      <c r="C52" s="223"/>
      <c r="D52" s="223">
        <v>439.01588600000002</v>
      </c>
      <c r="E52" s="223"/>
      <c r="F52" s="223"/>
      <c r="G52" s="223">
        <v>1164.978192</v>
      </c>
      <c r="H52" s="223"/>
      <c r="I52" s="216"/>
      <c r="J52" s="216">
        <v>121.34115711328502</v>
      </c>
      <c r="K52" s="216"/>
      <c r="L52" s="216"/>
      <c r="M52" s="216">
        <v>152.37243436263509</v>
      </c>
    </row>
    <row r="53" spans="2:13" ht="15" customHeight="1"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</row>
    <row r="54" spans="2:13" ht="15" customHeight="1"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</row>
    <row r="55" spans="2:13" ht="15" customHeight="1"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</row>
    <row r="56" spans="2:13" ht="15" customHeight="1"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</row>
    <row r="57" spans="2:13" ht="15" customHeight="1"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</row>
    <row r="58" spans="2:13" ht="15" customHeight="1"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</row>
    <row r="59" spans="2:13" ht="15" customHeight="1"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</row>
    <row r="60" spans="2:13" ht="15" customHeight="1"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</row>
    <row r="61" spans="2:13" ht="15" customHeight="1"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</row>
    <row r="62" spans="2:13" ht="15" customHeight="1"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</row>
    <row r="63" spans="2:13" ht="15" customHeight="1"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</row>
    <row r="64" spans="2:13" ht="15" customHeight="1">
      <c r="B64" s="230"/>
      <c r="C64" s="230"/>
      <c r="D64" s="230"/>
      <c r="E64" s="230"/>
      <c r="F64" s="230"/>
      <c r="G64" s="230"/>
      <c r="H64" s="230"/>
      <c r="L64" s="230"/>
      <c r="M64" s="230"/>
    </row>
    <row r="65" spans="2:2" ht="15" customHeight="1">
      <c r="B65" s="230"/>
    </row>
    <row r="66" spans="2:2" ht="15" customHeight="1">
      <c r="B66" s="230"/>
    </row>
    <row r="67" spans="2:2" ht="15" customHeight="1">
      <c r="B67" s="230"/>
    </row>
    <row r="68" spans="2:2" ht="15" customHeight="1">
      <c r="B68" s="230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86614173228346503" right="0.47239999999999999" top="0.748" bottom="0.51180000000000003" header="0.433" footer="0.31490000000000001"/>
  <pageSetup paperSize="9" scale="94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86"/>
  <sheetViews>
    <sheetView workbookViewId="0">
      <selection activeCell="W20" sqref="W20"/>
    </sheetView>
  </sheetViews>
  <sheetFormatPr defaultColWidth="6.42578125" defaultRowHeight="15"/>
  <cols>
    <col min="1" max="1" width="1" style="243" customWidth="1"/>
    <col min="2" max="2" width="31.85546875" style="247" customWidth="1"/>
    <col min="3" max="3" width="6.28515625" style="243" bestFit="1" customWidth="1"/>
    <col min="4" max="4" width="6" style="243" bestFit="1" customWidth="1"/>
    <col min="5" max="5" width="0.42578125" style="243" customWidth="1"/>
    <col min="6" max="7" width="7" style="243" bestFit="1" customWidth="1"/>
    <col min="8" max="8" width="0.42578125" style="243" customWidth="1"/>
    <col min="9" max="10" width="8" style="243" customWidth="1"/>
    <col min="11" max="11" width="0.28515625" style="243" customWidth="1"/>
    <col min="12" max="13" width="8.42578125" style="243" customWidth="1"/>
    <col min="14" max="16384" width="6.42578125" style="243"/>
  </cols>
  <sheetData>
    <row r="1" spans="1:14" s="201" customFormat="1" ht="16.5">
      <c r="A1" s="199" t="s">
        <v>406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s="201" customFormat="1" ht="6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4" s="204" customFormat="1" ht="12.75" customHeight="1">
      <c r="B3" s="203"/>
      <c r="G3" s="205"/>
      <c r="H3" s="205"/>
      <c r="I3" s="205"/>
      <c r="J3" s="205"/>
      <c r="K3" s="205"/>
      <c r="L3" s="206"/>
      <c r="M3" s="207" t="s">
        <v>364</v>
      </c>
    </row>
    <row r="4" spans="1:14" s="204" customFormat="1" ht="13.5" customHeight="1">
      <c r="A4" s="231"/>
      <c r="B4" s="209"/>
      <c r="C4" s="487" t="s">
        <v>355</v>
      </c>
      <c r="D4" s="487"/>
      <c r="E4" s="487"/>
      <c r="F4" s="487"/>
      <c r="G4" s="487"/>
      <c r="H4" s="210"/>
      <c r="I4" s="487" t="s">
        <v>230</v>
      </c>
      <c r="J4" s="487"/>
      <c r="K4" s="487"/>
      <c r="L4" s="487"/>
      <c r="M4" s="487"/>
    </row>
    <row r="5" spans="1:14" s="204" customFormat="1" ht="13.5" customHeight="1">
      <c r="B5" s="211"/>
      <c r="C5" s="488" t="s">
        <v>74</v>
      </c>
      <c r="D5" s="488"/>
      <c r="E5" s="212"/>
      <c r="F5" s="488" t="s">
        <v>26</v>
      </c>
      <c r="G5" s="488"/>
      <c r="H5" s="212"/>
      <c r="I5" s="488" t="s">
        <v>74</v>
      </c>
      <c r="J5" s="488"/>
      <c r="K5" s="212"/>
      <c r="L5" s="488" t="s">
        <v>26</v>
      </c>
      <c r="M5" s="488"/>
    </row>
    <row r="6" spans="1:14" s="204" customFormat="1" ht="13.5" customHeight="1">
      <c r="B6" s="211"/>
      <c r="C6" s="486">
        <v>2026</v>
      </c>
      <c r="D6" s="486"/>
      <c r="E6" s="213"/>
      <c r="F6" s="486">
        <v>2026</v>
      </c>
      <c r="G6" s="486"/>
      <c r="H6" s="213"/>
      <c r="I6" s="486">
        <v>2026</v>
      </c>
      <c r="J6" s="486"/>
      <c r="K6" s="213"/>
      <c r="L6" s="486">
        <v>2026</v>
      </c>
      <c r="M6" s="486"/>
    </row>
    <row r="7" spans="1:14" s="204" customFormat="1" ht="13.5" customHeight="1">
      <c r="B7" s="211"/>
      <c r="C7" s="214" t="s">
        <v>365</v>
      </c>
      <c r="D7" s="214" t="s">
        <v>366</v>
      </c>
      <c r="E7" s="214"/>
      <c r="F7" s="214" t="s">
        <v>365</v>
      </c>
      <c r="G7" s="214" t="s">
        <v>366</v>
      </c>
      <c r="H7" s="214"/>
      <c r="I7" s="214" t="s">
        <v>365</v>
      </c>
      <c r="J7" s="214" t="s">
        <v>366</v>
      </c>
      <c r="K7" s="214"/>
      <c r="L7" s="214" t="s">
        <v>365</v>
      </c>
      <c r="M7" s="214" t="s">
        <v>366</v>
      </c>
    </row>
    <row r="8" spans="1:14" s="204" customFormat="1" ht="13.5" customHeight="1">
      <c r="B8" s="211"/>
      <c r="D8" s="216"/>
      <c r="E8" s="216"/>
    </row>
    <row r="9" spans="1:14" s="204" customFormat="1" ht="13.5" customHeight="1">
      <c r="A9" s="232" t="s">
        <v>194</v>
      </c>
      <c r="C9" s="233"/>
      <c r="D9" s="234">
        <v>34102.372899000002</v>
      </c>
      <c r="E9" s="234"/>
      <c r="F9" s="234"/>
      <c r="G9" s="234">
        <v>79340.410650000005</v>
      </c>
      <c r="H9" s="234"/>
      <c r="I9" s="235"/>
      <c r="J9" s="235">
        <v>104.39839362454941</v>
      </c>
      <c r="K9" s="235"/>
      <c r="L9" s="235"/>
      <c r="M9" s="235">
        <v>126.32789338389894</v>
      </c>
      <c r="N9" s="236"/>
    </row>
    <row r="10" spans="1:14" s="204" customFormat="1" ht="13.5" customHeight="1">
      <c r="B10" s="222" t="s">
        <v>367</v>
      </c>
      <c r="C10" s="233"/>
      <c r="D10" s="234">
        <v>9551.9699950000031</v>
      </c>
      <c r="E10" s="234"/>
      <c r="F10" s="234"/>
      <c r="G10" s="234">
        <v>22465.764573000008</v>
      </c>
      <c r="H10" s="234"/>
      <c r="I10" s="235"/>
      <c r="J10" s="235">
        <v>80.425048123704215</v>
      </c>
      <c r="K10" s="235"/>
      <c r="L10" s="235"/>
      <c r="M10" s="235">
        <v>98.548817770605893</v>
      </c>
      <c r="N10" s="237"/>
    </row>
    <row r="11" spans="1:14" s="204" customFormat="1" ht="13.5" customHeight="1">
      <c r="B11" s="222" t="s">
        <v>368</v>
      </c>
      <c r="C11" s="233"/>
      <c r="D11" s="234">
        <v>24550.402903999999</v>
      </c>
      <c r="E11" s="234"/>
      <c r="F11" s="234"/>
      <c r="G11" s="234">
        <v>56874</v>
      </c>
      <c r="H11" s="234"/>
      <c r="I11" s="235"/>
      <c r="J11" s="235">
        <v>118.09464954526146</v>
      </c>
      <c r="K11" s="235"/>
      <c r="L11" s="235"/>
      <c r="M11" s="235">
        <v>142.15620897094067</v>
      </c>
      <c r="N11" s="237"/>
    </row>
    <row r="12" spans="1:14" s="204" customFormat="1" ht="13.5" customHeight="1">
      <c r="A12" s="225" t="s">
        <v>407</v>
      </c>
      <c r="B12" s="203"/>
      <c r="C12" s="233"/>
      <c r="D12" s="233"/>
      <c r="E12" s="233"/>
      <c r="F12" s="233"/>
      <c r="G12" s="233"/>
      <c r="H12" s="233"/>
      <c r="I12" s="238"/>
      <c r="J12" s="239"/>
      <c r="K12" s="239"/>
      <c r="L12" s="238"/>
      <c r="M12" s="239"/>
    </row>
    <row r="13" spans="1:14" s="204" customFormat="1" ht="13.5" customHeight="1">
      <c r="B13" s="224" t="s">
        <v>369</v>
      </c>
      <c r="C13" s="233"/>
      <c r="D13" s="233">
        <v>168.65998099999999</v>
      </c>
      <c r="E13" s="233"/>
      <c r="F13" s="233"/>
      <c r="G13" s="233">
        <v>466.81948699999998</v>
      </c>
      <c r="H13" s="233"/>
      <c r="I13" s="238"/>
      <c r="J13" s="238">
        <v>65.7534295547906</v>
      </c>
      <c r="K13" s="238"/>
      <c r="L13" s="238"/>
      <c r="M13" s="238">
        <v>95.267639791649955</v>
      </c>
    </row>
    <row r="14" spans="1:14" s="204" customFormat="1" ht="13.5" customHeight="1">
      <c r="B14" s="224" t="s">
        <v>408</v>
      </c>
      <c r="C14" s="233"/>
      <c r="D14" s="233">
        <v>132.70411799999999</v>
      </c>
      <c r="E14" s="233"/>
      <c r="F14" s="233"/>
      <c r="G14" s="233">
        <v>265.68628200000001</v>
      </c>
      <c r="H14" s="233"/>
      <c r="I14" s="238"/>
      <c r="J14" s="238">
        <v>108.44837630114807</v>
      </c>
      <c r="K14" s="238"/>
      <c r="L14" s="238"/>
      <c r="M14" s="238">
        <v>117.39908685041658</v>
      </c>
    </row>
    <row r="15" spans="1:14" s="204" customFormat="1" ht="13.5" customHeight="1">
      <c r="B15" s="224" t="s">
        <v>370</v>
      </c>
      <c r="C15" s="233"/>
      <c r="D15" s="233">
        <v>193.37473</v>
      </c>
      <c r="E15" s="233"/>
      <c r="F15" s="233"/>
      <c r="G15" s="233">
        <v>565.42245600000001</v>
      </c>
      <c r="H15" s="233"/>
      <c r="I15" s="238"/>
      <c r="J15" s="238">
        <v>116.52025977266349</v>
      </c>
      <c r="K15" s="238"/>
      <c r="L15" s="238"/>
      <c r="M15" s="238">
        <v>139.35353362742515</v>
      </c>
    </row>
    <row r="16" spans="1:14" s="204" customFormat="1" ht="13.5" customHeight="1">
      <c r="B16" s="224" t="s">
        <v>371</v>
      </c>
      <c r="C16" s="233">
        <v>155.41436226960624</v>
      </c>
      <c r="D16" s="233">
        <v>254.235274</v>
      </c>
      <c r="E16" s="233"/>
      <c r="F16" s="233">
        <v>285.84336226960625</v>
      </c>
      <c r="G16" s="233">
        <v>467.08097500000002</v>
      </c>
      <c r="H16" s="233"/>
      <c r="I16" s="238">
        <v>108.00839682093131</v>
      </c>
      <c r="J16" s="238">
        <v>101.64861086858632</v>
      </c>
      <c r="K16" s="238"/>
      <c r="L16" s="238">
        <v>119.22161607521178</v>
      </c>
      <c r="M16" s="238">
        <v>111.3846975539642</v>
      </c>
    </row>
    <row r="17" spans="2:13" s="204" customFormat="1" ht="13.5" customHeight="1">
      <c r="B17" s="224" t="s">
        <v>409</v>
      </c>
      <c r="C17" s="233">
        <v>1036.6662597806121</v>
      </c>
      <c r="D17" s="233">
        <v>269.974242</v>
      </c>
      <c r="E17" s="233"/>
      <c r="F17" s="233">
        <v>1711.547259780612</v>
      </c>
      <c r="G17" s="233">
        <v>445.72175099999998</v>
      </c>
      <c r="H17" s="233"/>
      <c r="I17" s="238">
        <v>143.73029620199873</v>
      </c>
      <c r="J17" s="238">
        <v>141.99086141673001</v>
      </c>
      <c r="K17" s="238"/>
      <c r="L17" s="238">
        <v>152.15687503216958</v>
      </c>
      <c r="M17" s="238">
        <v>149.78708554479181</v>
      </c>
    </row>
    <row r="18" spans="2:13" s="204" customFormat="1" ht="13.5" customHeight="1">
      <c r="B18" s="224" t="s">
        <v>410</v>
      </c>
      <c r="C18" s="233">
        <v>1225.6964834676544</v>
      </c>
      <c r="D18" s="233">
        <v>303.84196600000001</v>
      </c>
      <c r="E18" s="233"/>
      <c r="F18" s="233">
        <v>2668.0634834676544</v>
      </c>
      <c r="G18" s="233">
        <v>655.29374299999995</v>
      </c>
      <c r="H18" s="233"/>
      <c r="I18" s="238">
        <v>256.04903393127461</v>
      </c>
      <c r="J18" s="238">
        <v>245.39894572500828</v>
      </c>
      <c r="K18" s="238"/>
      <c r="L18" s="238">
        <v>180.34121283120547</v>
      </c>
      <c r="M18" s="238">
        <v>175.33005066752395</v>
      </c>
    </row>
    <row r="19" spans="2:13" s="204" customFormat="1" ht="13.5" customHeight="1">
      <c r="B19" s="224" t="s">
        <v>411</v>
      </c>
      <c r="C19" s="233">
        <v>273.7804006496782</v>
      </c>
      <c r="D19" s="233">
        <v>133.11181099999999</v>
      </c>
      <c r="E19" s="233"/>
      <c r="F19" s="233">
        <v>605.61140064967822</v>
      </c>
      <c r="G19" s="233">
        <v>287.95153800000003</v>
      </c>
      <c r="H19" s="233"/>
      <c r="I19" s="238">
        <v>158.398315609934</v>
      </c>
      <c r="J19" s="238">
        <v>168.02504439109271</v>
      </c>
      <c r="K19" s="238"/>
      <c r="L19" s="238">
        <v>169.02355586092051</v>
      </c>
      <c r="M19" s="238">
        <v>174.35384051927585</v>
      </c>
    </row>
    <row r="20" spans="2:13" s="204" customFormat="1" ht="13.5" customHeight="1">
      <c r="B20" s="224" t="s">
        <v>412</v>
      </c>
      <c r="C20" s="233"/>
      <c r="D20" s="233">
        <v>119.188652</v>
      </c>
      <c r="E20" s="233"/>
      <c r="F20" s="233"/>
      <c r="G20" s="233">
        <v>250.80080899999999</v>
      </c>
      <c r="H20" s="233"/>
      <c r="I20" s="238"/>
      <c r="J20" s="238">
        <v>124.42772100999665</v>
      </c>
      <c r="K20" s="238"/>
      <c r="L20" s="238"/>
      <c r="M20" s="238">
        <v>129.19330016421094</v>
      </c>
    </row>
    <row r="21" spans="2:13" s="204" customFormat="1" ht="13.5" customHeight="1">
      <c r="B21" s="224" t="s">
        <v>413</v>
      </c>
      <c r="C21" s="233"/>
      <c r="D21" s="233">
        <v>91.258212</v>
      </c>
      <c r="E21" s="233"/>
      <c r="F21" s="233"/>
      <c r="G21" s="233">
        <v>208.677144</v>
      </c>
      <c r="H21" s="233"/>
      <c r="I21" s="238"/>
      <c r="J21" s="238">
        <v>76.193665917993158</v>
      </c>
      <c r="K21" s="238"/>
      <c r="L21" s="238"/>
      <c r="M21" s="238">
        <v>96.963940704168223</v>
      </c>
    </row>
    <row r="22" spans="2:13" s="204" customFormat="1" ht="13.5" customHeight="1">
      <c r="B22" s="224" t="s">
        <v>378</v>
      </c>
      <c r="C22" s="233"/>
      <c r="D22" s="233">
        <v>258.16641099999998</v>
      </c>
      <c r="E22" s="233"/>
      <c r="F22" s="233"/>
      <c r="G22" s="233">
        <v>633.00023499999998</v>
      </c>
      <c r="H22" s="233"/>
      <c r="I22" s="238"/>
      <c r="J22" s="238">
        <v>51.993704430888265</v>
      </c>
      <c r="K22" s="238"/>
      <c r="L22" s="238"/>
      <c r="M22" s="238">
        <v>79.022870583481435</v>
      </c>
    </row>
    <row r="23" spans="2:13" s="204" customFormat="1" ht="13.5" customHeight="1">
      <c r="B23" s="224" t="s">
        <v>414</v>
      </c>
      <c r="C23" s="233">
        <v>2151.6452645052991</v>
      </c>
      <c r="D23" s="233">
        <v>273.14921700000002</v>
      </c>
      <c r="E23" s="233"/>
      <c r="F23" s="233">
        <v>5674.8302645052991</v>
      </c>
      <c r="G23" s="233">
        <v>659.04411600000003</v>
      </c>
      <c r="H23" s="233"/>
      <c r="I23" s="238">
        <v>96.293704141862364</v>
      </c>
      <c r="J23" s="238">
        <v>113.96139527581333</v>
      </c>
      <c r="K23" s="238"/>
      <c r="L23" s="238">
        <v>136.80391578280575</v>
      </c>
      <c r="M23" s="238">
        <v>150.10682813757879</v>
      </c>
    </row>
    <row r="24" spans="2:13" s="204" customFormat="1" ht="13.5" customHeight="1">
      <c r="B24" s="224" t="s">
        <v>415</v>
      </c>
      <c r="C24" s="233">
        <v>5302.8195659097264</v>
      </c>
      <c r="D24" s="233">
        <v>538.63607100000002</v>
      </c>
      <c r="E24" s="233"/>
      <c r="F24" s="233">
        <v>11509.451565909727</v>
      </c>
      <c r="G24" s="233">
        <v>1209.7918199999999</v>
      </c>
      <c r="H24" s="233"/>
      <c r="I24" s="238">
        <v>92.711725187531741</v>
      </c>
      <c r="J24" s="238">
        <v>88.754906754021846</v>
      </c>
      <c r="K24" s="238"/>
      <c r="L24" s="238">
        <v>107.22011994236227</v>
      </c>
      <c r="M24" s="238">
        <v>103.56545041637162</v>
      </c>
    </row>
    <row r="25" spans="2:13" s="204" customFormat="1" ht="13.5" customHeight="1">
      <c r="B25" s="224" t="s">
        <v>79</v>
      </c>
      <c r="C25" s="233">
        <v>946.96523276132518</v>
      </c>
      <c r="D25" s="233">
        <v>480.789714</v>
      </c>
      <c r="E25" s="233"/>
      <c r="F25" s="233">
        <v>2217.5982327613251</v>
      </c>
      <c r="G25" s="233">
        <v>1084.3915569999999</v>
      </c>
      <c r="H25" s="233"/>
      <c r="I25" s="238">
        <v>72.969829509506482</v>
      </c>
      <c r="J25" s="238">
        <v>60.57114579156918</v>
      </c>
      <c r="K25" s="238"/>
      <c r="L25" s="238">
        <v>92.346327017748663</v>
      </c>
      <c r="M25" s="238">
        <v>74.971902446450883</v>
      </c>
    </row>
    <row r="26" spans="2:13" s="204" customFormat="1" ht="13.5" customHeight="1">
      <c r="B26" s="224" t="s">
        <v>416</v>
      </c>
      <c r="C26" s="233">
        <v>1065.4142136196645</v>
      </c>
      <c r="D26" s="233">
        <v>720.78342299999997</v>
      </c>
      <c r="E26" s="233"/>
      <c r="F26" s="233">
        <v>2184.5402136196644</v>
      </c>
      <c r="G26" s="233">
        <v>1444.3159860000001</v>
      </c>
      <c r="H26" s="233"/>
      <c r="I26" s="238">
        <v>147.90086215857755</v>
      </c>
      <c r="J26" s="238">
        <v>140.82666681786472</v>
      </c>
      <c r="K26" s="238"/>
      <c r="L26" s="238">
        <v>143.56702203114611</v>
      </c>
      <c r="M26" s="238">
        <v>131.36829979322562</v>
      </c>
    </row>
    <row r="27" spans="2:13" s="204" customFormat="1" ht="13.5" customHeight="1">
      <c r="B27" s="224" t="s">
        <v>417</v>
      </c>
      <c r="C27" s="233">
        <v>312.84710805543466</v>
      </c>
      <c r="D27" s="233">
        <v>175.09157400000001</v>
      </c>
      <c r="E27" s="233"/>
      <c r="F27" s="233">
        <v>540.65610805543463</v>
      </c>
      <c r="G27" s="233">
        <v>304.83404200000001</v>
      </c>
      <c r="H27" s="233"/>
      <c r="I27" s="238">
        <v>338.28257485908966</v>
      </c>
      <c r="J27" s="238">
        <v>274.28683440199904</v>
      </c>
      <c r="K27" s="238"/>
      <c r="L27" s="238">
        <v>167.26358080641842</v>
      </c>
      <c r="M27" s="238">
        <v>138.32936168650585</v>
      </c>
    </row>
    <row r="28" spans="2:13" s="204" customFormat="1" ht="13.5" customHeight="1">
      <c r="B28" s="224" t="s">
        <v>418</v>
      </c>
      <c r="C28" s="233"/>
      <c r="D28" s="233">
        <v>246.289838</v>
      </c>
      <c r="E28" s="233"/>
      <c r="F28" s="233"/>
      <c r="G28" s="233">
        <v>427.92500899999999</v>
      </c>
      <c r="H28" s="233"/>
      <c r="I28" s="238"/>
      <c r="J28" s="238">
        <v>184.67695409982471</v>
      </c>
      <c r="K28" s="238"/>
      <c r="L28" s="238"/>
      <c r="M28" s="238">
        <v>169.09326505046397</v>
      </c>
    </row>
    <row r="29" spans="2:13" s="204" customFormat="1" ht="13.5" customHeight="1">
      <c r="B29" s="224" t="s">
        <v>381</v>
      </c>
      <c r="C29" s="233"/>
      <c r="D29" s="233">
        <v>569.21051799999998</v>
      </c>
      <c r="E29" s="233"/>
      <c r="F29" s="233"/>
      <c r="G29" s="233">
        <v>1295.9488940000001</v>
      </c>
      <c r="H29" s="233"/>
      <c r="I29" s="238"/>
      <c r="J29" s="238">
        <v>86.515049604520755</v>
      </c>
      <c r="K29" s="238"/>
      <c r="L29" s="238"/>
      <c r="M29" s="238">
        <v>108.33157654689612</v>
      </c>
    </row>
    <row r="30" spans="2:13" s="204" customFormat="1" ht="13.5" customHeight="1">
      <c r="B30" s="224" t="s">
        <v>382</v>
      </c>
      <c r="C30" s="233"/>
      <c r="D30" s="233">
        <v>527.57722999999999</v>
      </c>
      <c r="E30" s="233"/>
      <c r="F30" s="233"/>
      <c r="G30" s="233">
        <v>1243.469167</v>
      </c>
      <c r="H30" s="233"/>
      <c r="I30" s="238"/>
      <c r="J30" s="238">
        <v>90.747666897365349</v>
      </c>
      <c r="K30" s="238"/>
      <c r="L30" s="238"/>
      <c r="M30" s="238">
        <v>110.65412285224643</v>
      </c>
    </row>
    <row r="31" spans="2:13" s="204" customFormat="1" ht="13.5" customHeight="1">
      <c r="B31" s="224" t="s">
        <v>419</v>
      </c>
      <c r="C31" s="233"/>
      <c r="D31" s="233">
        <v>212.746195</v>
      </c>
      <c r="E31" s="233"/>
      <c r="F31" s="233"/>
      <c r="G31" s="233">
        <v>513.338795</v>
      </c>
      <c r="H31" s="233"/>
      <c r="I31" s="238"/>
      <c r="J31" s="238">
        <v>59.053989410657259</v>
      </c>
      <c r="K31" s="238"/>
      <c r="L31" s="238"/>
      <c r="M31" s="238">
        <v>83.982758963659492</v>
      </c>
    </row>
    <row r="32" spans="2:13" s="204" customFormat="1" ht="13.5" customHeight="1">
      <c r="B32" s="224" t="s">
        <v>420</v>
      </c>
      <c r="C32" s="233">
        <v>183.33954543222467</v>
      </c>
      <c r="D32" s="233">
        <v>80.935254999999998</v>
      </c>
      <c r="E32" s="233"/>
      <c r="F32" s="233">
        <v>428.22654543222467</v>
      </c>
      <c r="G32" s="233">
        <v>155.96353400000001</v>
      </c>
      <c r="H32" s="233"/>
      <c r="I32" s="238">
        <v>37.849650886420761</v>
      </c>
      <c r="J32" s="238">
        <v>58.34664028077006</v>
      </c>
      <c r="K32" s="238"/>
      <c r="L32" s="238">
        <v>50.468061122700348</v>
      </c>
      <c r="M32" s="238">
        <v>56.394463696246611</v>
      </c>
    </row>
    <row r="33" spans="2:14" s="204" customFormat="1" ht="13.5" customHeight="1">
      <c r="B33" s="227" t="s">
        <v>421</v>
      </c>
      <c r="C33" s="233"/>
      <c r="D33" s="233">
        <v>128.79446100000001</v>
      </c>
      <c r="E33" s="233"/>
      <c r="F33" s="233"/>
      <c r="G33" s="233">
        <v>283.56322899999998</v>
      </c>
      <c r="H33" s="233"/>
      <c r="I33" s="238"/>
      <c r="J33" s="238">
        <v>103.24555787525131</v>
      </c>
      <c r="K33" s="238"/>
      <c r="L33" s="238"/>
      <c r="M33" s="238">
        <v>129.61647513234809</v>
      </c>
    </row>
    <row r="34" spans="2:14" s="204" customFormat="1" ht="13.5" customHeight="1">
      <c r="B34" s="224" t="s">
        <v>383</v>
      </c>
      <c r="C34" s="233">
        <v>623.23827037707235</v>
      </c>
      <c r="D34" s="233">
        <v>758.03446299999996</v>
      </c>
      <c r="E34" s="233"/>
      <c r="F34" s="233">
        <v>1542.1882703770725</v>
      </c>
      <c r="G34" s="233">
        <v>1875.148471</v>
      </c>
      <c r="H34" s="233"/>
      <c r="I34" s="238">
        <v>77.080885482433686</v>
      </c>
      <c r="J34" s="238">
        <v>71.449224459348954</v>
      </c>
      <c r="K34" s="238"/>
      <c r="L34" s="238">
        <v>105.33051236676991</v>
      </c>
      <c r="M34" s="238">
        <v>96.855044988757001</v>
      </c>
    </row>
    <row r="35" spans="2:14" s="204" customFormat="1" ht="13.5" customHeight="1">
      <c r="B35" s="224" t="s">
        <v>384</v>
      </c>
      <c r="C35" s="233"/>
      <c r="D35" s="233">
        <v>702.24474799999996</v>
      </c>
      <c r="E35" s="233"/>
      <c r="F35" s="233"/>
      <c r="G35" s="233">
        <v>1735.8998750000001</v>
      </c>
      <c r="H35" s="233"/>
      <c r="I35" s="238"/>
      <c r="J35" s="238">
        <v>102.36442542377479</v>
      </c>
      <c r="K35" s="238"/>
      <c r="L35" s="238"/>
      <c r="M35" s="238">
        <v>127.00778756145181</v>
      </c>
    </row>
    <row r="36" spans="2:14" s="204" customFormat="1" ht="13.5" customHeight="1">
      <c r="B36" s="224" t="s">
        <v>385</v>
      </c>
      <c r="C36" s="233">
        <v>120.59181415626007</v>
      </c>
      <c r="D36" s="233">
        <v>177.51676599999999</v>
      </c>
      <c r="E36" s="233"/>
      <c r="F36" s="233">
        <v>306.16281415626008</v>
      </c>
      <c r="G36" s="233">
        <v>460.03482200000002</v>
      </c>
      <c r="H36" s="233"/>
      <c r="I36" s="238">
        <v>87.328419260091295</v>
      </c>
      <c r="J36" s="238">
        <v>72.670475721873387</v>
      </c>
      <c r="K36" s="238"/>
      <c r="L36" s="238">
        <v>98.497525731264062</v>
      </c>
      <c r="M36" s="238">
        <v>87.691015532500288</v>
      </c>
    </row>
    <row r="37" spans="2:14" s="204" customFormat="1" ht="13.5" customHeight="1">
      <c r="B37" s="224" t="s">
        <v>386</v>
      </c>
      <c r="C37" s="233"/>
      <c r="D37" s="233">
        <v>85.524828999999997</v>
      </c>
      <c r="E37" s="233"/>
      <c r="F37" s="233"/>
      <c r="G37" s="233">
        <v>199.55798100000001</v>
      </c>
      <c r="H37" s="233"/>
      <c r="I37" s="238"/>
      <c r="J37" s="238">
        <v>94.870922153419045</v>
      </c>
      <c r="K37" s="238"/>
      <c r="L37" s="238"/>
      <c r="M37" s="238">
        <v>117.0349383967209</v>
      </c>
    </row>
    <row r="38" spans="2:14" s="204" customFormat="1" ht="13.5" customHeight="1">
      <c r="B38" s="224" t="s">
        <v>388</v>
      </c>
      <c r="C38" s="233"/>
      <c r="D38" s="233">
        <v>188.62577400000001</v>
      </c>
      <c r="E38" s="233"/>
      <c r="F38" s="233"/>
      <c r="G38" s="233">
        <v>505.44141400000001</v>
      </c>
      <c r="H38" s="233"/>
      <c r="I38" s="238"/>
      <c r="J38" s="238">
        <v>90.401932603985927</v>
      </c>
      <c r="K38" s="238"/>
      <c r="L38" s="238"/>
      <c r="M38" s="238">
        <v>124.45880283564151</v>
      </c>
    </row>
    <row r="39" spans="2:14" s="204" customFormat="1" ht="13.5" customHeight="1">
      <c r="B39" s="224" t="s">
        <v>422</v>
      </c>
      <c r="C39" s="233">
        <v>185.38687649551844</v>
      </c>
      <c r="D39" s="233">
        <v>152.05752799999999</v>
      </c>
      <c r="E39" s="233"/>
      <c r="F39" s="233">
        <v>473.01987649551842</v>
      </c>
      <c r="G39" s="233">
        <v>378.71558599999997</v>
      </c>
      <c r="H39" s="233"/>
      <c r="I39" s="238">
        <v>75.401897990978156</v>
      </c>
      <c r="J39" s="238">
        <v>82.010863558013568</v>
      </c>
      <c r="K39" s="238"/>
      <c r="L39" s="238">
        <v>111.82450118333209</v>
      </c>
      <c r="M39" s="238">
        <v>111.4791719747962</v>
      </c>
      <c r="N39" s="240"/>
    </row>
    <row r="40" spans="2:14" s="204" customFormat="1" ht="13.5" customHeight="1">
      <c r="B40" s="224" t="s">
        <v>423</v>
      </c>
      <c r="C40" s="233"/>
      <c r="D40" s="233">
        <v>74.656621000000001</v>
      </c>
      <c r="E40" s="233"/>
      <c r="F40" s="233"/>
      <c r="G40" s="233">
        <v>183.61450400000001</v>
      </c>
      <c r="H40" s="233"/>
      <c r="I40" s="238"/>
      <c r="J40" s="238">
        <v>98.209279397379746</v>
      </c>
      <c r="K40" s="238"/>
      <c r="L40" s="238"/>
      <c r="M40" s="238">
        <v>121.65558717622153</v>
      </c>
    </row>
    <row r="41" spans="2:14" s="204" customFormat="1" ht="13.5" customHeight="1">
      <c r="B41" s="224" t="s">
        <v>424</v>
      </c>
      <c r="C41" s="233">
        <v>104.31185389806987</v>
      </c>
      <c r="D41" s="233">
        <v>161.75857600000001</v>
      </c>
      <c r="E41" s="233"/>
      <c r="F41" s="233">
        <v>256.48785389806983</v>
      </c>
      <c r="G41" s="233">
        <v>405.03373599999998</v>
      </c>
      <c r="H41" s="233"/>
      <c r="I41" s="238">
        <v>60.479405072079942</v>
      </c>
      <c r="J41" s="238">
        <v>53.742449694119173</v>
      </c>
      <c r="K41" s="238"/>
      <c r="L41" s="238">
        <v>84.958166107893646</v>
      </c>
      <c r="M41" s="238">
        <v>76.863287200478283</v>
      </c>
    </row>
    <row r="42" spans="2:14" s="204" customFormat="1" ht="13.5" customHeight="1">
      <c r="B42" s="224" t="s">
        <v>390</v>
      </c>
      <c r="C42" s="233">
        <v>81.28807244307923</v>
      </c>
      <c r="D42" s="233">
        <v>172.00129100000001</v>
      </c>
      <c r="E42" s="233"/>
      <c r="F42" s="233">
        <v>209.93707244307922</v>
      </c>
      <c r="G42" s="233">
        <v>432.916291</v>
      </c>
      <c r="H42" s="233"/>
      <c r="I42" s="238">
        <v>84.091689366560345</v>
      </c>
      <c r="J42" s="238">
        <v>80.982344912546239</v>
      </c>
      <c r="K42" s="238"/>
      <c r="L42" s="238">
        <v>110.99970520378739</v>
      </c>
      <c r="M42" s="238">
        <v>106.71497638735903</v>
      </c>
    </row>
    <row r="43" spans="2:14" s="204" customFormat="1" ht="13.5" customHeight="1">
      <c r="B43" s="224" t="s">
        <v>425</v>
      </c>
      <c r="C43" s="233"/>
      <c r="D43" s="233">
        <v>1021.83443</v>
      </c>
      <c r="E43" s="233"/>
      <c r="F43" s="233"/>
      <c r="G43" s="233">
        <v>2308.8684149999999</v>
      </c>
      <c r="H43" s="233"/>
      <c r="I43" s="238"/>
      <c r="J43" s="238">
        <v>99.363010048939444</v>
      </c>
      <c r="K43" s="238"/>
      <c r="L43" s="238"/>
      <c r="M43" s="238">
        <v>109.53085811615408</v>
      </c>
    </row>
    <row r="44" spans="2:14" s="204" customFormat="1" ht="13.5" customHeight="1">
      <c r="B44" s="227" t="s">
        <v>426</v>
      </c>
      <c r="C44" s="233"/>
      <c r="D44" s="233">
        <v>473.212671</v>
      </c>
      <c r="E44" s="233"/>
      <c r="F44" s="233"/>
      <c r="G44" s="233">
        <v>1113.660482</v>
      </c>
      <c r="H44" s="233"/>
      <c r="I44" s="238"/>
      <c r="J44" s="238">
        <v>89.831211521374328</v>
      </c>
      <c r="K44" s="238"/>
      <c r="L44" s="238"/>
      <c r="M44" s="238">
        <v>109.40170148404485</v>
      </c>
    </row>
    <row r="45" spans="2:14" s="204" customFormat="1" ht="13.5" customHeight="1">
      <c r="B45" s="224" t="s">
        <v>394</v>
      </c>
      <c r="C45" s="233"/>
      <c r="D45" s="233">
        <v>97.255168999999995</v>
      </c>
      <c r="E45" s="233"/>
      <c r="F45" s="233"/>
      <c r="G45" s="233">
        <v>236.606538</v>
      </c>
      <c r="H45" s="233"/>
      <c r="I45" s="238"/>
      <c r="J45" s="238">
        <v>99.237399333856018</v>
      </c>
      <c r="K45" s="238"/>
      <c r="L45" s="238"/>
      <c r="M45" s="238">
        <v>131.16721050493263</v>
      </c>
    </row>
    <row r="46" spans="2:14" s="204" customFormat="1" ht="13.5" customHeight="1">
      <c r="B46" s="224" t="s">
        <v>427</v>
      </c>
      <c r="C46" s="233">
        <v>445.74833704108948</v>
      </c>
      <c r="D46" s="233">
        <v>133.85012</v>
      </c>
      <c r="E46" s="233"/>
      <c r="F46" s="233">
        <v>952.98533704108945</v>
      </c>
      <c r="G46" s="233">
        <v>289.11799200000002</v>
      </c>
      <c r="H46" s="233"/>
      <c r="I46" s="238">
        <v>86.240933212816032</v>
      </c>
      <c r="J46" s="238">
        <v>77.9434469060634</v>
      </c>
      <c r="K46" s="238"/>
      <c r="L46" s="238">
        <v>116.49090941819529</v>
      </c>
      <c r="M46" s="238">
        <v>105.20583421346311</v>
      </c>
    </row>
    <row r="47" spans="2:14" s="204" customFormat="1" ht="13.5" customHeight="1">
      <c r="B47" s="224" t="s">
        <v>395</v>
      </c>
      <c r="C47" s="233">
        <v>852.87152378316807</v>
      </c>
      <c r="D47" s="233">
        <v>680.48423400000001</v>
      </c>
      <c r="E47" s="233"/>
      <c r="F47" s="233">
        <v>2373.101523783168</v>
      </c>
      <c r="G47" s="233">
        <v>1713.00504</v>
      </c>
      <c r="H47" s="233"/>
      <c r="I47" s="238">
        <v>54.673774929558803</v>
      </c>
      <c r="J47" s="238">
        <v>65.227267065993374</v>
      </c>
      <c r="K47" s="238"/>
      <c r="L47" s="238">
        <v>94.676500836938303</v>
      </c>
      <c r="M47" s="238">
        <v>98.92827400543942</v>
      </c>
    </row>
    <row r="48" spans="2:14" s="204" customFormat="1" ht="13.5" customHeight="1">
      <c r="B48" s="224" t="s">
        <v>428</v>
      </c>
      <c r="C48" s="233"/>
      <c r="D48" s="233">
        <v>571.21477300000004</v>
      </c>
      <c r="E48" s="233"/>
      <c r="F48" s="233"/>
      <c r="G48" s="233">
        <v>1394.8978669999999</v>
      </c>
      <c r="H48" s="233"/>
      <c r="I48" s="238"/>
      <c r="J48" s="238">
        <v>116.07156813804471</v>
      </c>
      <c r="K48" s="238"/>
      <c r="L48" s="238"/>
      <c r="M48" s="238">
        <v>137.62532047008628</v>
      </c>
    </row>
    <row r="49" spans="1:13" s="204" customFormat="1" ht="13.5" customHeight="1">
      <c r="B49" s="224" t="s">
        <v>429</v>
      </c>
      <c r="C49" s="233">
        <v>150.92081336734424</v>
      </c>
      <c r="D49" s="233">
        <v>841.96842700000002</v>
      </c>
      <c r="E49" s="233"/>
      <c r="F49" s="233">
        <v>368.34381336734424</v>
      </c>
      <c r="G49" s="233">
        <v>2014.389293</v>
      </c>
      <c r="H49" s="233"/>
      <c r="I49" s="238">
        <v>80.294539430058805</v>
      </c>
      <c r="J49" s="238">
        <v>91.886441721983047</v>
      </c>
      <c r="K49" s="238"/>
      <c r="L49" s="238">
        <v>106.85769378667101</v>
      </c>
      <c r="M49" s="238">
        <v>120.97826103863885</v>
      </c>
    </row>
    <row r="50" spans="1:13" s="204" customFormat="1" ht="13.5" customHeight="1">
      <c r="B50" s="224" t="s">
        <v>430</v>
      </c>
      <c r="C50" s="233"/>
      <c r="D50" s="233">
        <v>309.40112900000003</v>
      </c>
      <c r="E50" s="233"/>
      <c r="F50" s="233"/>
      <c r="G50" s="233">
        <v>794.15824999999995</v>
      </c>
      <c r="H50" s="233"/>
      <c r="I50" s="238"/>
      <c r="J50" s="238">
        <v>109.07083168980043</v>
      </c>
      <c r="K50" s="238"/>
      <c r="L50" s="238"/>
      <c r="M50" s="238">
        <v>141.71066057552162</v>
      </c>
    </row>
    <row r="51" spans="1:13" s="204" customFormat="1" ht="13.5" customHeight="1">
      <c r="B51" s="224" t="s">
        <v>431</v>
      </c>
      <c r="C51" s="233"/>
      <c r="D51" s="233">
        <v>13043.297060000001</v>
      </c>
      <c r="E51" s="233"/>
      <c r="F51" s="233"/>
      <c r="G51" s="233">
        <v>29868.773234</v>
      </c>
      <c r="H51" s="233"/>
      <c r="I51" s="238"/>
      <c r="J51" s="238">
        <v>125.35842660382698</v>
      </c>
      <c r="K51" s="238"/>
      <c r="L51" s="238"/>
      <c r="M51" s="238">
        <v>148.25287306216885</v>
      </c>
    </row>
    <row r="52" spans="1:13" s="204" customFormat="1" ht="13.5" customHeight="1">
      <c r="B52" s="224" t="s">
        <v>432</v>
      </c>
      <c r="C52" s="233"/>
      <c r="D52" s="233">
        <v>249.07368700000001</v>
      </c>
      <c r="E52" s="233"/>
      <c r="F52" s="233"/>
      <c r="G52" s="233">
        <v>527.91988500000002</v>
      </c>
      <c r="H52" s="233"/>
      <c r="I52" s="238"/>
      <c r="J52" s="238">
        <v>95.252391562769262</v>
      </c>
      <c r="K52" s="238"/>
      <c r="L52" s="238"/>
      <c r="M52" s="238">
        <v>114.52187821301057</v>
      </c>
    </row>
    <row r="53" spans="1:13" s="204" customFormat="1" ht="13.5" customHeight="1">
      <c r="B53" s="224" t="s">
        <v>399</v>
      </c>
      <c r="C53" s="233"/>
      <c r="D53" s="233">
        <v>600.78933500000005</v>
      </c>
      <c r="E53" s="233"/>
      <c r="F53" s="233"/>
      <c r="G53" s="233">
        <v>1555.9510230000001</v>
      </c>
      <c r="H53" s="233"/>
      <c r="I53" s="238"/>
      <c r="J53" s="238">
        <v>72.664010254060798</v>
      </c>
      <c r="K53" s="238"/>
      <c r="L53" s="238"/>
      <c r="M53" s="238">
        <v>92.452948904343174</v>
      </c>
    </row>
    <row r="54" spans="1:13" s="204" customFormat="1" ht="13.5" customHeight="1">
      <c r="B54" s="227" t="s">
        <v>400</v>
      </c>
      <c r="C54" s="233"/>
      <c r="D54" s="233">
        <v>160.782363</v>
      </c>
      <c r="E54" s="233"/>
      <c r="F54" s="233"/>
      <c r="G54" s="233">
        <v>426.25065000000001</v>
      </c>
      <c r="H54" s="233"/>
      <c r="I54" s="238"/>
      <c r="J54" s="238">
        <v>96.93587536484489</v>
      </c>
      <c r="K54" s="238"/>
      <c r="L54" s="238"/>
      <c r="M54" s="238">
        <v>123.60793858066177</v>
      </c>
    </row>
    <row r="55" spans="1:13" s="204" customFormat="1" ht="13.5" customHeight="1">
      <c r="B55" s="467" t="s">
        <v>401</v>
      </c>
      <c r="C55" s="233"/>
      <c r="D55" s="233">
        <v>4046.9417939999998</v>
      </c>
      <c r="E55" s="233"/>
      <c r="F55" s="233"/>
      <c r="G55" s="233">
        <v>9955.0635289999991</v>
      </c>
      <c r="H55" s="233"/>
      <c r="I55" s="238"/>
      <c r="J55" s="238">
        <v>106.66979536549319</v>
      </c>
      <c r="K55" s="238"/>
      <c r="L55" s="238"/>
      <c r="M55" s="238">
        <v>127.85709489136028</v>
      </c>
    </row>
    <row r="56" spans="1:13" s="204" customFormat="1" ht="13.5" customHeight="1">
      <c r="B56" s="224" t="s">
        <v>402</v>
      </c>
      <c r="C56" s="233"/>
      <c r="D56" s="233">
        <v>305.07026200000001</v>
      </c>
      <c r="E56" s="233"/>
      <c r="F56" s="233"/>
      <c r="G56" s="233">
        <v>729.45732399999997</v>
      </c>
      <c r="H56" s="233"/>
      <c r="I56" s="238"/>
      <c r="J56" s="238">
        <v>98.456008310587507</v>
      </c>
      <c r="K56" s="238"/>
      <c r="L56" s="238"/>
      <c r="M56" s="238">
        <v>117.41592966221428</v>
      </c>
    </row>
    <row r="57" spans="1:13" s="204" customFormat="1" ht="13.5" customHeight="1">
      <c r="B57" s="224" t="s">
        <v>433</v>
      </c>
      <c r="C57" s="233"/>
      <c r="D57" s="233">
        <v>838.57528000000002</v>
      </c>
      <c r="E57" s="233"/>
      <c r="F57" s="233"/>
      <c r="G57" s="233">
        <v>1897.1144320000001</v>
      </c>
      <c r="H57" s="233"/>
      <c r="I57" s="238"/>
      <c r="J57" s="238">
        <v>106.28063051868082</v>
      </c>
      <c r="K57" s="238"/>
      <c r="L57" s="238"/>
      <c r="M57" s="238">
        <v>143.4274517181762</v>
      </c>
    </row>
    <row r="58" spans="1:13" s="204" customFormat="1" ht="13.5" customHeight="1">
      <c r="B58" s="224" t="s">
        <v>434</v>
      </c>
      <c r="C58" s="233">
        <v>14926.507916635102</v>
      </c>
      <c r="D58" s="233">
        <v>358.85351300000002</v>
      </c>
      <c r="E58" s="233"/>
      <c r="F58" s="233">
        <v>29968.507916635102</v>
      </c>
      <c r="G58" s="233">
        <v>745.66011800000001</v>
      </c>
      <c r="H58" s="233"/>
      <c r="I58" s="238">
        <v>85.09496560421357</v>
      </c>
      <c r="J58" s="238">
        <v>95.657884424974995</v>
      </c>
      <c r="K58" s="238"/>
      <c r="L58" s="238">
        <v>121.32999156532429</v>
      </c>
      <c r="M58" s="238">
        <v>139.27809243218675</v>
      </c>
    </row>
    <row r="59" spans="1:13" s="204" customFormat="1" ht="13.5" customHeight="1">
      <c r="B59" s="224" t="s">
        <v>435</v>
      </c>
      <c r="C59" s="233"/>
      <c r="D59" s="233">
        <v>127.486143</v>
      </c>
      <c r="E59" s="233"/>
      <c r="F59" s="233"/>
      <c r="G59" s="233">
        <v>318.94810799999999</v>
      </c>
      <c r="H59" s="233"/>
      <c r="I59" s="238"/>
      <c r="J59" s="238">
        <v>128.89748669595434</v>
      </c>
      <c r="K59" s="238"/>
      <c r="L59" s="238"/>
      <c r="M59" s="238">
        <v>195.30600735327349</v>
      </c>
    </row>
    <row r="60" spans="1:13" s="242" customFormat="1" ht="13.5" customHeight="1">
      <c r="A60" s="204"/>
      <c r="B60" s="241" t="s">
        <v>436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</row>
    <row r="61" spans="1:13">
      <c r="B61" s="203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</row>
    <row r="62" spans="1:13">
      <c r="B62" s="244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</row>
    <row r="63" spans="1:13">
      <c r="B63" s="246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</row>
    <row r="64" spans="1:13">
      <c r="B64" s="246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</row>
    <row r="65" spans="2:13"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</row>
    <row r="66" spans="2:13"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</row>
    <row r="67" spans="2:13"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</row>
    <row r="68" spans="2:13"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</row>
    <row r="69" spans="2:13"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</row>
    <row r="70" spans="2:13"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</row>
    <row r="71" spans="2:13"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</row>
    <row r="72" spans="2:13"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</row>
    <row r="73" spans="2:13"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</row>
    <row r="74" spans="2:13"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</row>
    <row r="75" spans="2:13"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</row>
    <row r="76" spans="2:13"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</row>
    <row r="77" spans="2:13"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</row>
    <row r="78" spans="2:13"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</row>
    <row r="79" spans="2:13">
      <c r="B79" s="243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</row>
    <row r="80" spans="2:13">
      <c r="B80" s="243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</row>
    <row r="81" spans="2:13">
      <c r="B81" s="243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</row>
    <row r="82" spans="2:13">
      <c r="B82" s="243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</row>
    <row r="83" spans="2:13">
      <c r="B83" s="243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</row>
    <row r="84" spans="2:13">
      <c r="B84" s="243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</row>
    <row r="85" spans="2:13">
      <c r="B85" s="243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</row>
    <row r="86" spans="2:13">
      <c r="B86" s="243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86614173228346503" right="0.47239999999999999" top="0.748" bottom="0.51180000000000003" header="0.433" footer="0.31490000000000001"/>
  <pageSetup paperSize="9" scale="93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64"/>
  <sheetViews>
    <sheetView workbookViewId="0">
      <selection activeCell="N28" sqref="N28"/>
    </sheetView>
  </sheetViews>
  <sheetFormatPr defaultColWidth="7.85546875" defaultRowHeight="12.75"/>
  <cols>
    <col min="1" max="1" width="2.28515625" style="252" customWidth="1"/>
    <col min="2" max="2" width="11" style="252" customWidth="1"/>
    <col min="3" max="3" width="26" style="252" customWidth="1"/>
    <col min="4" max="4" width="10.42578125" style="252" customWidth="1"/>
    <col min="5" max="5" width="12.7109375" style="252" customWidth="1"/>
    <col min="6" max="6" width="10.140625" style="252" customWidth="1"/>
    <col min="7" max="7" width="11" style="252" customWidth="1"/>
    <col min="8" max="8" width="17.5703125" style="252" customWidth="1"/>
    <col min="9" max="16384" width="7.85546875" style="252"/>
  </cols>
  <sheetData>
    <row r="1" spans="1:9" ht="19.5" customHeight="1">
      <c r="A1" s="248" t="s">
        <v>318</v>
      </c>
      <c r="B1" s="249"/>
      <c r="C1" s="249"/>
      <c r="D1" s="249"/>
      <c r="E1" s="249"/>
      <c r="F1" s="250"/>
      <c r="G1" s="251"/>
      <c r="H1" s="251"/>
    </row>
    <row r="2" spans="1:9" ht="18" customHeight="1">
      <c r="A2" s="248" t="s">
        <v>319</v>
      </c>
      <c r="B2" s="249"/>
      <c r="C2" s="249"/>
      <c r="D2" s="249"/>
      <c r="E2" s="249"/>
      <c r="F2" s="250"/>
      <c r="G2" s="251"/>
      <c r="H2" s="251"/>
    </row>
    <row r="3" spans="1:9" ht="15">
      <c r="A3" s="253"/>
      <c r="B3" s="254"/>
      <c r="C3" s="254"/>
      <c r="D3" s="254"/>
      <c r="E3" s="254"/>
      <c r="F3" s="254"/>
      <c r="G3" s="255"/>
      <c r="H3" s="253"/>
    </row>
    <row r="4" spans="1:9" ht="15">
      <c r="A4" s="253"/>
      <c r="B4" s="254"/>
      <c r="C4" s="254"/>
      <c r="D4" s="254"/>
      <c r="E4" s="254"/>
      <c r="F4" s="255"/>
      <c r="G4" s="255"/>
      <c r="H4" s="256" t="s">
        <v>0</v>
      </c>
    </row>
    <row r="5" spans="1:9" ht="17.25" customHeight="1">
      <c r="A5" s="257"/>
      <c r="B5" s="258"/>
      <c r="C5" s="258"/>
      <c r="D5" s="489" t="s">
        <v>320</v>
      </c>
      <c r="E5" s="489"/>
      <c r="F5" s="489"/>
      <c r="G5" s="489"/>
      <c r="H5" s="259" t="s">
        <v>321</v>
      </c>
    </row>
    <row r="6" spans="1:9" ht="17.25" customHeight="1">
      <c r="A6" s="253"/>
      <c r="B6" s="254"/>
      <c r="C6" s="254"/>
      <c r="D6" s="260" t="s">
        <v>324</v>
      </c>
      <c r="E6" s="260" t="s">
        <v>74</v>
      </c>
      <c r="F6" s="260" t="s">
        <v>325</v>
      </c>
      <c r="G6" s="260" t="s">
        <v>73</v>
      </c>
      <c r="H6" s="260" t="s">
        <v>322</v>
      </c>
    </row>
    <row r="7" spans="1:9" ht="15" customHeight="1">
      <c r="A7" s="253"/>
      <c r="B7" s="254"/>
      <c r="C7" s="254"/>
      <c r="D7" s="261" t="s">
        <v>13</v>
      </c>
      <c r="E7" s="262">
        <v>2025</v>
      </c>
      <c r="F7" s="262">
        <v>2025</v>
      </c>
      <c r="G7" s="262">
        <v>2026</v>
      </c>
      <c r="H7" s="262" t="s">
        <v>323</v>
      </c>
    </row>
    <row r="8" spans="1:9" ht="15">
      <c r="A8" s="250"/>
      <c r="B8" s="263"/>
      <c r="C8" s="263"/>
      <c r="D8" s="263"/>
      <c r="E8" s="263"/>
      <c r="F8" s="264"/>
      <c r="G8" s="251"/>
      <c r="H8" s="251"/>
    </row>
    <row r="9" spans="1:9" ht="20.100000000000001" customHeight="1">
      <c r="A9" s="265" t="s">
        <v>326</v>
      </c>
      <c r="B9" s="253"/>
      <c r="C9" s="253"/>
      <c r="D9" s="266">
        <v>105.52335242000837</v>
      </c>
      <c r="E9" s="267">
        <v>103.35046521354616</v>
      </c>
      <c r="F9" s="267">
        <v>101.19299953479998</v>
      </c>
      <c r="G9" s="267">
        <v>101.13979999999999</v>
      </c>
      <c r="H9" s="268">
        <v>102.9403977568435</v>
      </c>
    </row>
    <row r="10" spans="1:9" ht="20.100000000000001" customHeight="1">
      <c r="A10" s="269"/>
      <c r="B10" s="269" t="s">
        <v>327</v>
      </c>
      <c r="C10" s="269"/>
      <c r="D10" s="270">
        <v>107.45242902024638</v>
      </c>
      <c r="E10" s="271">
        <v>105.28445153219197</v>
      </c>
      <c r="F10" s="271">
        <v>102.22229266810001</v>
      </c>
      <c r="G10" s="271">
        <v>102.0151</v>
      </c>
      <c r="H10" s="272">
        <v>104.46127154818836</v>
      </c>
      <c r="I10" s="273"/>
    </row>
    <row r="11" spans="1:9" ht="20.100000000000001" customHeight="1">
      <c r="A11" s="269"/>
      <c r="B11" s="274" t="s">
        <v>328</v>
      </c>
      <c r="C11" s="269" t="s">
        <v>329</v>
      </c>
      <c r="D11" s="270">
        <v>102.44851006358462</v>
      </c>
      <c r="E11" s="271">
        <v>99.949998766098275</v>
      </c>
      <c r="F11" s="271">
        <v>101.23592611560002</v>
      </c>
      <c r="G11" s="271">
        <v>100.94459999999999</v>
      </c>
      <c r="H11" s="272">
        <v>99.363795929072509</v>
      </c>
      <c r="I11" s="273"/>
    </row>
    <row r="12" spans="1:9" ht="20.100000000000001" customHeight="1">
      <c r="A12" s="269"/>
      <c r="B12" s="269"/>
      <c r="C12" s="269" t="s">
        <v>330</v>
      </c>
      <c r="D12" s="275">
        <v>108.83957565097349</v>
      </c>
      <c r="E12" s="276">
        <v>106.26454492056166</v>
      </c>
      <c r="F12" s="276">
        <v>102.43541572900001</v>
      </c>
      <c r="G12" s="276">
        <v>102.343</v>
      </c>
      <c r="H12" s="277">
        <v>105.25690842690898</v>
      </c>
      <c r="I12" s="273"/>
    </row>
    <row r="13" spans="1:9" ht="20.100000000000001" customHeight="1">
      <c r="A13" s="269"/>
      <c r="B13" s="269"/>
      <c r="C13" s="269" t="s">
        <v>331</v>
      </c>
      <c r="D13" s="275">
        <v>106.43882407606681</v>
      </c>
      <c r="E13" s="276">
        <v>105.31197616642918</v>
      </c>
      <c r="F13" s="276">
        <v>102.1536449961</v>
      </c>
      <c r="G13" s="276">
        <v>101.7111</v>
      </c>
      <c r="H13" s="277">
        <v>104.81141167745457</v>
      </c>
      <c r="I13" s="273"/>
    </row>
    <row r="14" spans="1:9" ht="20.100000000000001" customHeight="1">
      <c r="A14" s="269"/>
      <c r="B14" s="269" t="s">
        <v>332</v>
      </c>
      <c r="C14" s="269"/>
      <c r="D14" s="275">
        <v>104.07787255267414</v>
      </c>
      <c r="E14" s="276">
        <v>103.02669302505836</v>
      </c>
      <c r="F14" s="276">
        <v>101.7659375814</v>
      </c>
      <c r="G14" s="276">
        <v>101.1793</v>
      </c>
      <c r="H14" s="277">
        <v>102.48482730662884</v>
      </c>
      <c r="I14" s="273"/>
    </row>
    <row r="15" spans="1:9" ht="20.100000000000001" customHeight="1">
      <c r="A15" s="269"/>
      <c r="B15" s="269" t="s">
        <v>333</v>
      </c>
      <c r="C15" s="269"/>
      <c r="D15" s="270">
        <v>102.76784184427216</v>
      </c>
      <c r="E15" s="271">
        <v>101.86721120346553</v>
      </c>
      <c r="F15" s="271">
        <v>100.79696518079997</v>
      </c>
      <c r="G15" s="271">
        <v>100.54519999999999</v>
      </c>
      <c r="H15" s="277">
        <v>101.5359302223316</v>
      </c>
      <c r="I15" s="273"/>
    </row>
    <row r="16" spans="1:9" ht="20.100000000000001" customHeight="1">
      <c r="A16" s="269"/>
      <c r="B16" s="269" t="s">
        <v>334</v>
      </c>
      <c r="C16" s="269"/>
      <c r="D16" s="270">
        <v>107.90449225775932</v>
      </c>
      <c r="E16" s="271">
        <v>105.60266312878063</v>
      </c>
      <c r="F16" s="271">
        <v>101.2670390628</v>
      </c>
      <c r="G16" s="271">
        <v>100.5612</v>
      </c>
      <c r="H16" s="277">
        <v>105.59904010680383</v>
      </c>
      <c r="I16" s="273"/>
    </row>
    <row r="17" spans="1:11" ht="20.100000000000001" customHeight="1">
      <c r="A17" s="269"/>
      <c r="B17" s="269" t="s">
        <v>335</v>
      </c>
      <c r="C17" s="269"/>
      <c r="D17" s="270">
        <v>103.4436350049307</v>
      </c>
      <c r="E17" s="271">
        <v>102.23485099924581</v>
      </c>
      <c r="F17" s="271">
        <v>100.82234366640004</v>
      </c>
      <c r="G17" s="271">
        <v>100.56570000000001</v>
      </c>
      <c r="H17" s="277">
        <v>101.97279207443371</v>
      </c>
      <c r="I17" s="273"/>
    </row>
    <row r="18" spans="1:11" ht="20.100000000000001" customHeight="1">
      <c r="A18" s="269"/>
      <c r="B18" s="269" t="s">
        <v>336</v>
      </c>
      <c r="C18" s="269"/>
      <c r="D18" s="270">
        <v>106.66126567389267</v>
      </c>
      <c r="E18" s="271">
        <v>100.74365028241799</v>
      </c>
      <c r="F18" s="271">
        <v>100.32385498030001</v>
      </c>
      <c r="G18" s="271">
        <v>100.1357</v>
      </c>
      <c r="H18" s="277">
        <v>100.83038659067851</v>
      </c>
      <c r="I18" s="273"/>
    </row>
    <row r="19" spans="1:11" ht="20.100000000000001" customHeight="1">
      <c r="A19" s="269"/>
      <c r="B19" s="274" t="s">
        <v>232</v>
      </c>
      <c r="C19" s="269" t="s">
        <v>337</v>
      </c>
      <c r="D19" s="270">
        <v>109.05351401744824</v>
      </c>
      <c r="E19" s="271">
        <v>100.55798561953722</v>
      </c>
      <c r="F19" s="271">
        <v>100.36831609239999</v>
      </c>
      <c r="G19" s="271">
        <v>100.1366</v>
      </c>
      <c r="H19" s="277">
        <v>100.67054456277094</v>
      </c>
      <c r="I19" s="273"/>
    </row>
    <row r="20" spans="1:11" ht="20.100000000000001" customHeight="1">
      <c r="A20" s="269"/>
      <c r="B20" s="269" t="s">
        <v>338</v>
      </c>
      <c r="C20" s="269"/>
      <c r="D20" s="270">
        <v>94.527829459569205</v>
      </c>
      <c r="E20" s="271">
        <v>96.813119436249735</v>
      </c>
      <c r="F20" s="271">
        <v>98.881224183000015</v>
      </c>
      <c r="G20" s="271">
        <v>101.2282</v>
      </c>
      <c r="H20" s="277">
        <v>96.524578510204364</v>
      </c>
      <c r="I20" s="273"/>
    </row>
    <row r="21" spans="1:11" ht="20.100000000000001" customHeight="1">
      <c r="A21" s="269"/>
      <c r="B21" s="269" t="s">
        <v>339</v>
      </c>
      <c r="C21" s="269"/>
      <c r="D21" s="270">
        <v>100.08207328079808</v>
      </c>
      <c r="E21" s="271">
        <v>99.764276778307419</v>
      </c>
      <c r="F21" s="271">
        <v>99.865779251999982</v>
      </c>
      <c r="G21" s="271">
        <v>100.014</v>
      </c>
      <c r="H21" s="277">
        <v>99.741780546630224</v>
      </c>
      <c r="I21" s="273"/>
    </row>
    <row r="22" spans="1:11" ht="20.100000000000001" customHeight="1">
      <c r="A22" s="269"/>
      <c r="B22" s="269" t="s">
        <v>340</v>
      </c>
      <c r="C22" s="269"/>
      <c r="D22" s="270">
        <v>111.12664616322255</v>
      </c>
      <c r="E22" s="271">
        <v>103.21248308665893</v>
      </c>
      <c r="F22" s="271">
        <v>100.1372424371</v>
      </c>
      <c r="G22" s="271">
        <v>100.09010000000001</v>
      </c>
      <c r="H22" s="277">
        <v>103.17483757737755</v>
      </c>
      <c r="I22" s="273"/>
    </row>
    <row r="23" spans="1:11" ht="20.100000000000001" customHeight="1">
      <c r="A23" s="269"/>
      <c r="B23" s="274" t="s">
        <v>328</v>
      </c>
      <c r="C23" s="269" t="s">
        <v>341</v>
      </c>
      <c r="D23" s="270">
        <v>112.37654638694806</v>
      </c>
      <c r="E23" s="271">
        <v>103.41777748128185</v>
      </c>
      <c r="F23" s="271">
        <v>100.13524040760001</v>
      </c>
      <c r="G23" s="271">
        <v>100.09059999999999</v>
      </c>
      <c r="H23" s="277">
        <v>103.3717363167562</v>
      </c>
      <c r="I23" s="273"/>
    </row>
    <row r="24" spans="1:11" ht="20.100000000000001" customHeight="1">
      <c r="A24" s="269"/>
      <c r="B24" s="269" t="s">
        <v>342</v>
      </c>
      <c r="C24" s="269"/>
      <c r="D24" s="270">
        <v>102.69797518352614</v>
      </c>
      <c r="E24" s="271">
        <v>102.30891508949217</v>
      </c>
      <c r="F24" s="271">
        <v>101.4376186264</v>
      </c>
      <c r="G24" s="271">
        <v>101.3618</v>
      </c>
      <c r="H24" s="277">
        <v>101.70688697721829</v>
      </c>
      <c r="I24" s="273"/>
    </row>
    <row r="25" spans="1:11" ht="20.100000000000001" customHeight="1">
      <c r="A25" s="269"/>
      <c r="B25" s="269" t="s">
        <v>343</v>
      </c>
      <c r="C25" s="269"/>
      <c r="D25" s="270">
        <v>108.11967324490185</v>
      </c>
      <c r="E25" s="271">
        <v>104.09554803415686</v>
      </c>
      <c r="F25" s="271">
        <v>101.72470928619998</v>
      </c>
      <c r="G25" s="271">
        <v>101.3047</v>
      </c>
      <c r="H25" s="277">
        <v>103.51412974861526</v>
      </c>
      <c r="I25" s="273"/>
    </row>
    <row r="26" spans="1:11" ht="20.100000000000001" customHeight="1">
      <c r="A26" s="265" t="s">
        <v>344</v>
      </c>
      <c r="B26" s="278"/>
      <c r="C26" s="278"/>
      <c r="D26" s="279">
        <v>224.74549751206087</v>
      </c>
      <c r="E26" s="280">
        <v>188.42140842241091</v>
      </c>
      <c r="F26" s="280">
        <v>117.01125283120003</v>
      </c>
      <c r="G26" s="280">
        <v>111.4204</v>
      </c>
      <c r="H26" s="268">
        <v>182.67210958755351</v>
      </c>
      <c r="I26" s="273"/>
    </row>
    <row r="27" spans="1:11" ht="18.75" customHeight="1">
      <c r="A27" s="265" t="s">
        <v>345</v>
      </c>
      <c r="B27" s="278"/>
      <c r="C27" s="278"/>
      <c r="D27" s="279">
        <v>104.27141854682057</v>
      </c>
      <c r="E27" s="280">
        <v>102.31037834363876</v>
      </c>
      <c r="F27" s="280">
        <v>98.822660197800005</v>
      </c>
      <c r="G27" s="280">
        <v>99.106700000000004</v>
      </c>
      <c r="H27" s="268">
        <v>102.74206364442192</v>
      </c>
      <c r="I27" s="273"/>
      <c r="K27" s="273"/>
    </row>
    <row r="28" spans="1:11" ht="18.75" customHeight="1">
      <c r="A28" s="265" t="s">
        <v>346</v>
      </c>
      <c r="B28" s="281"/>
      <c r="C28" s="281"/>
      <c r="D28" s="281"/>
      <c r="E28" s="267">
        <v>3.7382661965143393</v>
      </c>
      <c r="F28" s="282"/>
      <c r="G28" s="267">
        <v>0.82450267180198544</v>
      </c>
      <c r="H28" s="268">
        <v>3.4656090160658266</v>
      </c>
      <c r="I28" s="273"/>
      <c r="K28" s="273"/>
    </row>
    <row r="29" spans="1:11" s="285" customFormat="1" ht="5.25" customHeight="1">
      <c r="A29" s="283"/>
      <c r="B29" s="283"/>
      <c r="C29" s="283"/>
      <c r="D29" s="283"/>
      <c r="E29" s="283"/>
      <c r="F29" s="283"/>
      <c r="G29" s="284"/>
      <c r="H29" s="284"/>
    </row>
    <row r="30" spans="1:11" s="285" customFormat="1" ht="23.25" customHeight="1">
      <c r="A30" s="286" t="s">
        <v>347</v>
      </c>
      <c r="B30" s="286"/>
      <c r="C30" s="286"/>
      <c r="D30" s="286"/>
      <c r="E30" s="286"/>
      <c r="F30" s="286"/>
    </row>
    <row r="31" spans="1:11">
      <c r="A31" s="251"/>
      <c r="B31" s="251"/>
      <c r="C31" s="251"/>
      <c r="D31" s="251"/>
      <c r="E31" s="270"/>
      <c r="F31" s="270"/>
      <c r="G31" s="251"/>
      <c r="H31" s="251"/>
    </row>
    <row r="32" spans="1:11">
      <c r="A32" s="251"/>
      <c r="B32" s="251"/>
      <c r="C32" s="251"/>
      <c r="D32" s="251"/>
      <c r="E32" s="251"/>
      <c r="F32" s="251"/>
      <c r="G32" s="251"/>
      <c r="H32" s="251"/>
    </row>
    <row r="33" spans="1:8">
      <c r="A33" s="251"/>
      <c r="B33" s="251"/>
      <c r="C33" s="251"/>
      <c r="D33" s="251"/>
      <c r="E33" s="251"/>
      <c r="F33" s="251"/>
      <c r="G33" s="251"/>
      <c r="H33" s="251"/>
    </row>
    <row r="34" spans="1:8">
      <c r="A34" s="251"/>
      <c r="B34" s="251"/>
      <c r="C34" s="251"/>
      <c r="D34" s="251"/>
      <c r="E34" s="251"/>
      <c r="F34" s="251"/>
      <c r="G34" s="251"/>
      <c r="H34" s="251"/>
    </row>
    <row r="35" spans="1:8">
      <c r="A35" s="251"/>
      <c r="B35" s="251"/>
      <c r="C35" s="251"/>
      <c r="D35" s="251"/>
      <c r="E35" s="251"/>
      <c r="F35" s="251"/>
      <c r="G35" s="251"/>
      <c r="H35" s="251"/>
    </row>
    <row r="36" spans="1:8">
      <c r="A36" s="251"/>
      <c r="B36" s="251"/>
      <c r="C36" s="251"/>
      <c r="D36" s="251"/>
      <c r="E36" s="251"/>
      <c r="F36" s="251"/>
      <c r="G36" s="251"/>
      <c r="H36" s="251"/>
    </row>
    <row r="37" spans="1:8">
      <c r="A37" s="251"/>
      <c r="B37" s="251"/>
      <c r="C37" s="251"/>
      <c r="D37" s="251"/>
      <c r="E37" s="251"/>
      <c r="F37" s="251"/>
      <c r="G37" s="251"/>
      <c r="H37" s="251"/>
    </row>
    <row r="38" spans="1:8">
      <c r="A38" s="251"/>
      <c r="B38" s="251"/>
      <c r="C38" s="251"/>
      <c r="D38" s="251"/>
      <c r="E38" s="251"/>
      <c r="F38" s="251"/>
      <c r="G38" s="251"/>
      <c r="H38" s="251"/>
    </row>
    <row r="39" spans="1:8">
      <c r="A39" s="251"/>
      <c r="B39" s="251"/>
      <c r="C39" s="251"/>
      <c r="D39" s="251"/>
      <c r="E39" s="251"/>
      <c r="F39" s="251"/>
      <c r="G39" s="251"/>
      <c r="H39" s="251"/>
    </row>
    <row r="40" spans="1:8">
      <c r="A40" s="251"/>
      <c r="B40" s="251"/>
      <c r="C40" s="251"/>
      <c r="D40" s="251"/>
      <c r="E40" s="251"/>
      <c r="F40" s="251"/>
      <c r="G40" s="251"/>
      <c r="H40" s="251"/>
    </row>
    <row r="41" spans="1:8">
      <c r="A41" s="251"/>
      <c r="B41" s="251"/>
      <c r="C41" s="251"/>
      <c r="D41" s="251"/>
      <c r="E41" s="251"/>
      <c r="F41" s="251"/>
      <c r="G41" s="251"/>
      <c r="H41" s="251"/>
    </row>
    <row r="42" spans="1:8">
      <c r="A42" s="251"/>
      <c r="B42" s="251"/>
      <c r="C42" s="251"/>
      <c r="D42" s="251"/>
      <c r="E42" s="251"/>
      <c r="F42" s="251"/>
      <c r="G42" s="251"/>
      <c r="H42" s="251"/>
    </row>
    <row r="43" spans="1:8">
      <c r="A43" s="251"/>
      <c r="B43" s="251"/>
      <c r="C43" s="251"/>
      <c r="D43" s="251"/>
      <c r="E43" s="251"/>
      <c r="F43" s="251"/>
      <c r="G43" s="251"/>
      <c r="H43" s="251"/>
    </row>
    <row r="44" spans="1:8">
      <c r="A44" s="251"/>
      <c r="B44" s="251"/>
      <c r="C44" s="251"/>
      <c r="D44" s="251"/>
      <c r="E44" s="251"/>
      <c r="F44" s="251"/>
      <c r="G44" s="251"/>
      <c r="H44" s="251"/>
    </row>
    <row r="45" spans="1:8">
      <c r="A45" s="251"/>
      <c r="B45" s="251"/>
      <c r="C45" s="251"/>
      <c r="D45" s="251"/>
      <c r="E45" s="251"/>
      <c r="F45" s="251"/>
      <c r="G45" s="251"/>
      <c r="H45" s="251"/>
    </row>
    <row r="46" spans="1:8">
      <c r="A46" s="251"/>
      <c r="B46" s="251"/>
      <c r="C46" s="251"/>
      <c r="D46" s="251"/>
      <c r="E46" s="251"/>
      <c r="F46" s="251"/>
      <c r="G46" s="251"/>
      <c r="H46" s="251"/>
    </row>
    <row r="47" spans="1:8">
      <c r="A47" s="251"/>
      <c r="B47" s="251"/>
      <c r="C47" s="251"/>
      <c r="D47" s="251"/>
      <c r="E47" s="251"/>
      <c r="F47" s="251"/>
      <c r="G47" s="251"/>
      <c r="H47" s="251"/>
    </row>
    <row r="48" spans="1:8">
      <c r="A48" s="251"/>
      <c r="B48" s="251"/>
      <c r="C48" s="251"/>
      <c r="D48" s="251"/>
      <c r="E48" s="251"/>
      <c r="F48" s="251"/>
      <c r="G48" s="251"/>
      <c r="H48" s="251"/>
    </row>
    <row r="49" spans="1:8">
      <c r="A49" s="251"/>
      <c r="B49" s="251"/>
      <c r="C49" s="251"/>
      <c r="D49" s="251"/>
      <c r="E49" s="251"/>
      <c r="F49" s="251"/>
      <c r="G49" s="251"/>
      <c r="H49" s="251"/>
    </row>
    <row r="50" spans="1:8">
      <c r="A50" s="251"/>
      <c r="B50" s="251"/>
      <c r="C50" s="251"/>
      <c r="D50" s="251"/>
      <c r="E50" s="251"/>
      <c r="F50" s="251"/>
      <c r="G50" s="251"/>
      <c r="H50" s="251"/>
    </row>
    <row r="51" spans="1:8">
      <c r="A51" s="251"/>
      <c r="B51" s="251"/>
      <c r="C51" s="251"/>
      <c r="D51" s="251"/>
      <c r="E51" s="251"/>
      <c r="F51" s="251"/>
      <c r="G51" s="251"/>
      <c r="H51" s="251"/>
    </row>
    <row r="52" spans="1:8">
      <c r="A52" s="251"/>
      <c r="B52" s="251"/>
      <c r="C52" s="251"/>
      <c r="D52" s="251"/>
      <c r="E52" s="251"/>
      <c r="F52" s="251"/>
      <c r="G52" s="251"/>
      <c r="H52" s="251"/>
    </row>
    <row r="53" spans="1:8">
      <c r="A53" s="251"/>
      <c r="B53" s="251"/>
      <c r="C53" s="251"/>
      <c r="D53" s="251"/>
      <c r="E53" s="251"/>
      <c r="F53" s="251"/>
      <c r="G53" s="251"/>
      <c r="H53" s="251"/>
    </row>
    <row r="54" spans="1:8">
      <c r="A54" s="251"/>
      <c r="B54" s="251"/>
      <c r="C54" s="251"/>
      <c r="D54" s="251"/>
      <c r="E54" s="251"/>
      <c r="F54" s="251"/>
      <c r="G54" s="251"/>
      <c r="H54" s="251"/>
    </row>
    <row r="55" spans="1:8">
      <c r="A55" s="251"/>
      <c r="B55" s="251"/>
      <c r="C55" s="251"/>
      <c r="D55" s="251"/>
      <c r="E55" s="251"/>
      <c r="F55" s="251"/>
      <c r="G55" s="251"/>
      <c r="H55" s="251"/>
    </row>
    <row r="56" spans="1:8">
      <c r="A56" s="251"/>
      <c r="B56" s="251"/>
      <c r="C56" s="251"/>
      <c r="D56" s="251"/>
      <c r="E56" s="251"/>
      <c r="F56" s="251"/>
      <c r="G56" s="251"/>
      <c r="H56" s="251"/>
    </row>
    <row r="57" spans="1:8">
      <c r="A57" s="251"/>
      <c r="B57" s="251"/>
      <c r="C57" s="251"/>
      <c r="D57" s="251"/>
      <c r="E57" s="251"/>
      <c r="F57" s="251"/>
      <c r="G57" s="251"/>
      <c r="H57" s="251"/>
    </row>
    <row r="58" spans="1:8">
      <c r="A58" s="251"/>
      <c r="B58" s="251"/>
      <c r="C58" s="251"/>
      <c r="D58" s="251"/>
      <c r="E58" s="251"/>
      <c r="F58" s="251"/>
      <c r="G58" s="251"/>
      <c r="H58" s="251"/>
    </row>
    <row r="59" spans="1:8">
      <c r="A59" s="251"/>
      <c r="B59" s="251"/>
      <c r="C59" s="251"/>
      <c r="D59" s="251"/>
      <c r="E59" s="251"/>
      <c r="F59" s="251"/>
      <c r="G59" s="251"/>
      <c r="H59" s="251"/>
    </row>
    <row r="60" spans="1:8">
      <c r="A60" s="251"/>
      <c r="B60" s="251"/>
      <c r="C60" s="251"/>
      <c r="D60" s="251"/>
      <c r="E60" s="251"/>
      <c r="F60" s="251"/>
      <c r="G60" s="251"/>
      <c r="H60" s="251"/>
    </row>
    <row r="61" spans="1:8">
      <c r="A61" s="251"/>
      <c r="B61" s="251"/>
      <c r="C61" s="251"/>
      <c r="D61" s="251"/>
      <c r="E61" s="251"/>
      <c r="F61" s="251"/>
      <c r="G61" s="251"/>
      <c r="H61" s="251"/>
    </row>
    <row r="62" spans="1:8">
      <c r="A62" s="251"/>
      <c r="B62" s="251"/>
      <c r="C62" s="251"/>
      <c r="D62" s="251"/>
      <c r="E62" s="251"/>
      <c r="F62" s="251"/>
      <c r="G62" s="251"/>
      <c r="H62" s="251"/>
    </row>
    <row r="63" spans="1:8">
      <c r="A63" s="251"/>
      <c r="B63" s="251"/>
      <c r="C63" s="251"/>
      <c r="D63" s="251"/>
      <c r="E63" s="251"/>
      <c r="F63" s="251"/>
      <c r="G63" s="251"/>
      <c r="H63" s="251"/>
    </row>
    <row r="64" spans="1:8">
      <c r="A64" s="251"/>
      <c r="B64" s="251"/>
      <c r="C64" s="251"/>
      <c r="D64" s="251"/>
      <c r="E64" s="251"/>
      <c r="F64" s="251"/>
      <c r="G64" s="251"/>
      <c r="H64" s="251"/>
    </row>
  </sheetData>
  <mergeCells count="1">
    <mergeCell ref="D5:G5"/>
  </mergeCells>
  <pageMargins left="0.86614173228346503" right="0.47239999999999999" top="0.748" bottom="0.51180000000000003" header="0.433" footer="0.31490000000000001"/>
  <pageSetup paperSize="9" scale="87" firstPageNumber="27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98"/>
  <sheetViews>
    <sheetView zoomScaleNormal="100" workbookViewId="0">
      <selection activeCell="K14" sqref="K14"/>
    </sheetView>
  </sheetViews>
  <sheetFormatPr defaultColWidth="9" defaultRowHeight="15"/>
  <cols>
    <col min="1" max="1" width="47" style="163" customWidth="1"/>
    <col min="2" max="2" width="10.140625" style="163" customWidth="1"/>
    <col min="3" max="3" width="11.140625" style="163" customWidth="1"/>
    <col min="4" max="4" width="12.140625" style="163" customWidth="1"/>
    <col min="5" max="5" width="12.42578125" style="163" customWidth="1"/>
    <col min="6" max="6" width="12.5703125" style="163" customWidth="1"/>
    <col min="7" max="7" width="9" style="163"/>
    <col min="8" max="8" width="18" style="163" customWidth="1"/>
    <col min="9" max="9" width="19.85546875" style="163" customWidth="1"/>
    <col min="10" max="16384" width="9" style="163"/>
  </cols>
  <sheetData>
    <row r="1" spans="1:8" ht="20.100000000000001" customHeight="1">
      <c r="A1" s="160" t="s">
        <v>272</v>
      </c>
      <c r="B1" s="161"/>
      <c r="C1" s="161"/>
      <c r="D1" s="161"/>
      <c r="E1" s="161"/>
      <c r="F1" s="161"/>
      <c r="G1" s="162"/>
    </row>
    <row r="2" spans="1:8" ht="20.100000000000001" customHeight="1">
      <c r="A2" s="164" t="s">
        <v>12</v>
      </c>
      <c r="B2" s="165"/>
      <c r="C2" s="165"/>
      <c r="D2" s="165"/>
      <c r="E2" s="165"/>
      <c r="F2" s="165"/>
      <c r="G2" s="162"/>
    </row>
    <row r="3" spans="1:8" ht="20.100000000000001" customHeight="1">
      <c r="A3" s="166"/>
      <c r="B3" s="167"/>
      <c r="C3" s="167"/>
      <c r="D3" s="167"/>
      <c r="E3" s="167"/>
      <c r="F3" s="168"/>
      <c r="G3" s="162"/>
    </row>
    <row r="4" spans="1:8" ht="15.95" customHeight="1">
      <c r="A4" s="169"/>
      <c r="B4" s="453" t="s">
        <v>70</v>
      </c>
      <c r="C4" s="453" t="s">
        <v>70</v>
      </c>
      <c r="D4" s="454" t="s">
        <v>72</v>
      </c>
      <c r="E4" s="454" t="s">
        <v>72</v>
      </c>
      <c r="F4" s="170" t="s">
        <v>26</v>
      </c>
      <c r="G4" s="162"/>
    </row>
    <row r="5" spans="1:8" ht="15.95" customHeight="1">
      <c r="A5" s="171"/>
      <c r="B5" s="172" t="s">
        <v>74</v>
      </c>
      <c r="C5" s="172" t="s">
        <v>26</v>
      </c>
      <c r="D5" s="455" t="s">
        <v>28</v>
      </c>
      <c r="E5" s="173" t="s">
        <v>27</v>
      </c>
      <c r="F5" s="173" t="s">
        <v>27</v>
      </c>
      <c r="G5" s="162"/>
    </row>
    <row r="6" spans="1:8" ht="15.95" customHeight="1">
      <c r="A6" s="171"/>
      <c r="B6" s="173">
        <v>2026</v>
      </c>
      <c r="C6" s="173">
        <v>2026</v>
      </c>
      <c r="D6" s="173" t="s">
        <v>30</v>
      </c>
      <c r="E6" s="173" t="s">
        <v>30</v>
      </c>
      <c r="F6" s="173" t="s">
        <v>30</v>
      </c>
      <c r="G6" s="162"/>
    </row>
    <row r="7" spans="1:8" ht="15.95" customHeight="1">
      <c r="A7" s="171"/>
      <c r="B7" s="174"/>
      <c r="C7" s="174"/>
      <c r="D7" s="174" t="s">
        <v>10</v>
      </c>
      <c r="E7" s="174" t="s">
        <v>10</v>
      </c>
      <c r="F7" s="174" t="s">
        <v>10</v>
      </c>
      <c r="G7" s="162"/>
    </row>
    <row r="8" spans="1:8" ht="20.100000000000001" customHeight="1">
      <c r="A8" s="171"/>
      <c r="G8" s="162"/>
    </row>
    <row r="9" spans="1:8" ht="20.100000000000001" customHeight="1">
      <c r="A9" s="175" t="s">
        <v>273</v>
      </c>
      <c r="B9" s="176">
        <v>596349.9914489704</v>
      </c>
      <c r="C9" s="176">
        <v>1155177.5178989358</v>
      </c>
      <c r="D9" s="177">
        <v>106.71449834215791</v>
      </c>
      <c r="E9" s="177">
        <v>123.46057571160716</v>
      </c>
      <c r="F9" s="177">
        <v>123.57559388053963</v>
      </c>
      <c r="G9" s="162"/>
    </row>
    <row r="10" spans="1:8" ht="20.100000000000001" customHeight="1">
      <c r="A10" s="456" t="s">
        <v>274</v>
      </c>
      <c r="B10" s="179"/>
      <c r="C10" s="179"/>
      <c r="D10" s="180"/>
      <c r="E10" s="180"/>
      <c r="F10" s="180"/>
      <c r="G10" s="162"/>
    </row>
    <row r="11" spans="1:8" ht="20.100000000000001" customHeight="1">
      <c r="A11" s="457" t="s">
        <v>275</v>
      </c>
      <c r="B11" s="182">
        <v>594600.85059397039</v>
      </c>
      <c r="C11" s="182">
        <v>1151754.5580439358</v>
      </c>
      <c r="D11" s="183">
        <v>106.72115120895394</v>
      </c>
      <c r="E11" s="183">
        <v>123.48885933213801</v>
      </c>
      <c r="F11" s="183">
        <v>123.63704573416854</v>
      </c>
      <c r="G11" s="162"/>
    </row>
    <row r="12" spans="1:8" ht="20.100000000000001" customHeight="1">
      <c r="A12" s="457" t="s">
        <v>276</v>
      </c>
      <c r="B12" s="182">
        <v>1749.1408549999996</v>
      </c>
      <c r="C12" s="182">
        <v>3422.9598549999996</v>
      </c>
      <c r="D12" s="183">
        <v>104.49999999999997</v>
      </c>
      <c r="E12" s="183">
        <v>114.54243393221518</v>
      </c>
      <c r="F12" s="183">
        <v>105.86975841122361</v>
      </c>
      <c r="G12" s="162"/>
    </row>
    <row r="13" spans="1:8" ht="20.100000000000001" customHeight="1">
      <c r="A13" s="456" t="s">
        <v>277</v>
      </c>
      <c r="B13" s="179"/>
      <c r="C13" s="179"/>
      <c r="D13" s="180"/>
      <c r="E13" s="180"/>
      <c r="F13" s="180"/>
      <c r="G13" s="162"/>
      <c r="H13" s="184"/>
    </row>
    <row r="14" spans="1:8" ht="20.100000000000001" customHeight="1">
      <c r="A14" s="457" t="s">
        <v>278</v>
      </c>
      <c r="B14" s="182">
        <v>4261.1059999999998</v>
      </c>
      <c r="C14" s="182">
        <v>8149.3509999999997</v>
      </c>
      <c r="D14" s="183">
        <v>109.5894420233293</v>
      </c>
      <c r="E14" s="183">
        <v>115.00197287845396</v>
      </c>
      <c r="F14" s="183">
        <v>101.18247658059924</v>
      </c>
      <c r="G14" s="162"/>
      <c r="H14" s="184"/>
    </row>
    <row r="15" spans="1:8" ht="20.100000000000001" customHeight="1">
      <c r="A15" s="457" t="s">
        <v>279</v>
      </c>
      <c r="B15" s="182">
        <v>1614.5483116872897</v>
      </c>
      <c r="C15" s="182">
        <v>3093.4362311645682</v>
      </c>
      <c r="D15" s="183">
        <v>109.17313546370447</v>
      </c>
      <c r="E15" s="183">
        <v>118.40293578190551</v>
      </c>
      <c r="F15" s="185">
        <v>102.90294032927866</v>
      </c>
      <c r="G15" s="162"/>
      <c r="H15" s="184"/>
    </row>
    <row r="16" spans="1:8" ht="20.100000000000001" customHeight="1">
      <c r="A16" s="457" t="s">
        <v>280</v>
      </c>
      <c r="B16" s="182">
        <v>49196.846358258423</v>
      </c>
      <c r="C16" s="182">
        <v>96603.492710231323</v>
      </c>
      <c r="D16" s="183">
        <v>103.77626376055818</v>
      </c>
      <c r="E16" s="183">
        <v>116.56053508726585</v>
      </c>
      <c r="F16" s="183">
        <v>114.07374617118435</v>
      </c>
      <c r="G16" s="162"/>
      <c r="H16" s="184"/>
    </row>
    <row r="17" spans="1:9" ht="20.100000000000001" customHeight="1">
      <c r="A17" s="457" t="s">
        <v>281</v>
      </c>
      <c r="B17" s="182">
        <v>536227.22073802468</v>
      </c>
      <c r="C17" s="182">
        <v>1037469.1934165398</v>
      </c>
      <c r="D17" s="183">
        <v>106.97971238772301</v>
      </c>
      <c r="E17" s="183">
        <v>124.34161288783596</v>
      </c>
      <c r="F17" s="183">
        <v>125.02757012257975</v>
      </c>
      <c r="G17" s="162"/>
      <c r="H17" s="184"/>
    </row>
    <row r="18" spans="1:9" ht="20.100000000000001" customHeight="1">
      <c r="A18" s="457" t="s">
        <v>282</v>
      </c>
      <c r="B18" s="182">
        <v>5050.2700409999989</v>
      </c>
      <c r="C18" s="182">
        <v>9862.0445409999993</v>
      </c>
      <c r="D18" s="183">
        <v>104.95649870957166</v>
      </c>
      <c r="E18" s="183">
        <v>112.24118075408927</v>
      </c>
      <c r="F18" s="183">
        <v>106.54198013782117</v>
      </c>
      <c r="G18" s="162"/>
      <c r="H18" s="184"/>
    </row>
    <row r="19" spans="1:9" ht="20.100000000000001" customHeight="1">
      <c r="A19" s="181"/>
      <c r="B19" s="186"/>
      <c r="C19" s="186"/>
      <c r="D19" s="187"/>
      <c r="E19" s="187"/>
      <c r="F19" s="187"/>
      <c r="G19" s="162"/>
    </row>
    <row r="20" spans="1:9" ht="20.100000000000001" customHeight="1">
      <c r="A20" s="175" t="s">
        <v>283</v>
      </c>
      <c r="B20" s="176">
        <v>31484.686405994689</v>
      </c>
      <c r="C20" s="176">
        <v>60762.985927510214</v>
      </c>
      <c r="D20" s="177">
        <v>107.53591199126087</v>
      </c>
      <c r="E20" s="177">
        <v>120.71977225607731</v>
      </c>
      <c r="F20" s="177">
        <v>116.96570245003468</v>
      </c>
      <c r="G20" s="162"/>
    </row>
    <row r="21" spans="1:9" ht="20.100000000000001" customHeight="1">
      <c r="A21" s="456" t="s">
        <v>274</v>
      </c>
      <c r="B21" s="179"/>
      <c r="C21" s="179"/>
      <c r="D21" s="180"/>
      <c r="E21" s="180"/>
      <c r="F21" s="180"/>
      <c r="G21" s="162"/>
    </row>
    <row r="22" spans="1:9" ht="20.100000000000001" customHeight="1">
      <c r="A22" s="457" t="s">
        <v>275</v>
      </c>
      <c r="B22" s="182">
        <v>25806.191284959692</v>
      </c>
      <c r="C22" s="182">
        <v>49650.524183475223</v>
      </c>
      <c r="D22" s="183">
        <v>108.22777636427942</v>
      </c>
      <c r="E22" s="183">
        <v>121.95573932861299</v>
      </c>
      <c r="F22" s="183">
        <v>119.85656786098031</v>
      </c>
      <c r="G22" s="162"/>
      <c r="H22" s="184"/>
    </row>
    <row r="23" spans="1:9" ht="20.100000000000001" customHeight="1">
      <c r="A23" s="457" t="s">
        <v>276</v>
      </c>
      <c r="B23" s="182">
        <v>5678.4951210349964</v>
      </c>
      <c r="C23" s="182">
        <v>11112.461744034994</v>
      </c>
      <c r="D23" s="183">
        <v>104.49999999999997</v>
      </c>
      <c r="E23" s="183">
        <v>115.40458726137423</v>
      </c>
      <c r="F23" s="183">
        <v>105.58706375845372</v>
      </c>
      <c r="G23" s="162"/>
      <c r="H23" s="184"/>
    </row>
    <row r="24" spans="1:9" ht="20.100000000000001" customHeight="1">
      <c r="A24" s="456" t="s">
        <v>277</v>
      </c>
      <c r="B24" s="179"/>
      <c r="C24" s="179"/>
      <c r="D24" s="180"/>
      <c r="E24" s="180"/>
      <c r="F24" s="180"/>
      <c r="G24" s="188"/>
      <c r="H24" s="188"/>
    </row>
    <row r="25" spans="1:9" ht="20.100000000000001" customHeight="1">
      <c r="A25" s="457" t="s">
        <v>278</v>
      </c>
      <c r="B25" s="182">
        <v>401.73650600000002</v>
      </c>
      <c r="C25" s="182">
        <v>602.16821000000004</v>
      </c>
      <c r="D25" s="183">
        <v>200.43560872984446</v>
      </c>
      <c r="E25" s="183">
        <v>145.15122827174812</v>
      </c>
      <c r="F25" s="183">
        <v>102.67200173231919</v>
      </c>
      <c r="G25" s="184"/>
      <c r="H25" s="184"/>
      <c r="I25" s="184"/>
    </row>
    <row r="26" spans="1:9" ht="20.100000000000001" customHeight="1">
      <c r="A26" s="457" t="s">
        <v>279</v>
      </c>
      <c r="B26" s="182">
        <v>83.746755342581508</v>
      </c>
      <c r="C26" s="182">
        <v>160.9584226945023</v>
      </c>
      <c r="D26" s="183">
        <v>108.46386072829463</v>
      </c>
      <c r="E26" s="183">
        <v>108.89411889438591</v>
      </c>
      <c r="F26" s="183">
        <v>114.93540555889534</v>
      </c>
      <c r="G26" s="184"/>
      <c r="H26" s="184"/>
      <c r="I26" s="184"/>
    </row>
    <row r="27" spans="1:9" ht="20.100000000000001" customHeight="1">
      <c r="A27" s="457" t="s">
        <v>280</v>
      </c>
      <c r="B27" s="182">
        <v>684.03660048087204</v>
      </c>
      <c r="C27" s="182">
        <v>1369.7979521268701</v>
      </c>
      <c r="D27" s="183">
        <v>99.748491051444319</v>
      </c>
      <c r="E27" s="183">
        <v>115.79400941737718</v>
      </c>
      <c r="F27" s="183">
        <v>106.76116315917315</v>
      </c>
      <c r="G27" s="184"/>
      <c r="H27" s="184"/>
      <c r="I27" s="184"/>
    </row>
    <row r="28" spans="1:9" ht="20.100000000000001" customHeight="1">
      <c r="A28" s="457" t="s">
        <v>281</v>
      </c>
      <c r="B28" s="182">
        <v>21808.633328908236</v>
      </c>
      <c r="C28" s="182">
        <v>42001.312365425838</v>
      </c>
      <c r="D28" s="183">
        <v>108.00267408533679</v>
      </c>
      <c r="E28" s="183">
        <v>124.22473444116106</v>
      </c>
      <c r="F28" s="183">
        <v>123.18745631839754</v>
      </c>
      <c r="G28" s="184"/>
      <c r="H28" s="184"/>
      <c r="I28" s="184"/>
    </row>
    <row r="29" spans="1:9" ht="20.100000000000001" customHeight="1">
      <c r="A29" s="457" t="s">
        <v>282</v>
      </c>
      <c r="B29" s="182">
        <v>8506.5332152629999</v>
      </c>
      <c r="C29" s="182">
        <v>16628.748977263</v>
      </c>
      <c r="D29" s="183">
        <v>104.73168239461255</v>
      </c>
      <c r="E29" s="183">
        <v>112.21450857243404</v>
      </c>
      <c r="F29" s="183">
        <v>104.95051951467487</v>
      </c>
      <c r="G29" s="184"/>
      <c r="H29" s="184"/>
      <c r="I29" s="184"/>
    </row>
    <row r="30" spans="1:9" ht="20.100000000000001" customHeight="1">
      <c r="A30" s="189"/>
      <c r="B30" s="189"/>
      <c r="C30" s="189"/>
      <c r="D30" s="189"/>
      <c r="E30" s="189"/>
      <c r="F30" s="189"/>
      <c r="G30" s="162"/>
    </row>
    <row r="31" spans="1:9" ht="20.100000000000001" customHeight="1">
      <c r="A31" s="189"/>
      <c r="B31" s="189"/>
      <c r="C31" s="189"/>
      <c r="D31" s="189"/>
      <c r="E31" s="189"/>
      <c r="F31" s="189"/>
      <c r="G31" s="162"/>
    </row>
    <row r="32" spans="1:9" ht="20.100000000000001" customHeight="1">
      <c r="A32" s="189"/>
      <c r="B32" s="189"/>
      <c r="C32" s="189"/>
      <c r="D32" s="189"/>
      <c r="E32" s="189"/>
      <c r="F32" s="189"/>
      <c r="G32" s="162"/>
    </row>
    <row r="33" spans="1:7" ht="20.100000000000001" customHeight="1">
      <c r="A33" s="189"/>
      <c r="B33" s="189"/>
      <c r="C33" s="189"/>
      <c r="D33" s="189"/>
      <c r="E33" s="189"/>
      <c r="F33" s="189"/>
      <c r="G33" s="162"/>
    </row>
    <row r="34" spans="1:7" ht="20.100000000000001" customHeight="1">
      <c r="A34" s="189"/>
      <c r="B34" s="189"/>
      <c r="C34" s="189"/>
      <c r="D34" s="189"/>
      <c r="E34" s="189"/>
      <c r="F34" s="189"/>
      <c r="G34" s="162"/>
    </row>
    <row r="35" spans="1:7" ht="20.100000000000001" customHeight="1">
      <c r="A35" s="190"/>
      <c r="B35" s="190"/>
      <c r="C35" s="191"/>
      <c r="D35" s="191"/>
      <c r="E35" s="191"/>
      <c r="F35" s="190"/>
      <c r="G35" s="162"/>
    </row>
    <row r="36" spans="1:7" ht="20.100000000000001" customHeight="1">
      <c r="A36" s="190"/>
      <c r="B36" s="190"/>
      <c r="C36" s="191"/>
      <c r="D36" s="191"/>
      <c r="E36" s="191"/>
      <c r="F36" s="190"/>
      <c r="G36" s="162"/>
    </row>
    <row r="37" spans="1:7" ht="20.100000000000001" customHeight="1">
      <c r="A37" s="190"/>
      <c r="B37" s="190"/>
      <c r="C37" s="191"/>
      <c r="D37" s="191"/>
      <c r="E37" s="191"/>
      <c r="F37" s="190"/>
    </row>
    <row r="38" spans="1:7" ht="20.100000000000001" customHeight="1">
      <c r="A38" s="190"/>
      <c r="B38" s="190"/>
      <c r="C38" s="191"/>
      <c r="D38" s="191"/>
      <c r="E38" s="191"/>
      <c r="F38" s="190"/>
    </row>
    <row r="39" spans="1:7" ht="20.100000000000001" customHeight="1">
      <c r="A39" s="190"/>
      <c r="B39" s="190"/>
      <c r="C39" s="191"/>
      <c r="D39" s="191"/>
      <c r="E39" s="191"/>
      <c r="F39" s="190"/>
    </row>
    <row r="40" spans="1:7" ht="20.100000000000001" customHeight="1">
      <c r="A40" s="190"/>
      <c r="B40" s="190"/>
      <c r="C40" s="191"/>
      <c r="D40" s="191"/>
      <c r="E40" s="191"/>
      <c r="F40" s="190"/>
    </row>
    <row r="41" spans="1:7" ht="20.100000000000001" customHeight="1">
      <c r="A41" s="190"/>
      <c r="B41" s="190"/>
      <c r="C41" s="191"/>
      <c r="D41" s="191"/>
      <c r="E41" s="191"/>
      <c r="F41" s="190"/>
    </row>
    <row r="42" spans="1:7" ht="20.100000000000001" customHeight="1">
      <c r="A42" s="190"/>
      <c r="B42" s="190"/>
      <c r="C42" s="191"/>
      <c r="D42" s="191"/>
      <c r="E42" s="191"/>
      <c r="F42" s="190"/>
    </row>
    <row r="43" spans="1:7" ht="20.100000000000001" customHeight="1">
      <c r="A43" s="190"/>
      <c r="B43" s="190"/>
      <c r="C43" s="191"/>
      <c r="D43" s="191"/>
      <c r="E43" s="191"/>
      <c r="F43" s="190"/>
    </row>
    <row r="44" spans="1:7" ht="20.100000000000001" customHeight="1">
      <c r="A44" s="190"/>
      <c r="B44" s="190"/>
      <c r="C44" s="191"/>
      <c r="D44" s="191"/>
      <c r="E44" s="191"/>
      <c r="F44" s="190"/>
    </row>
    <row r="45" spans="1:7" ht="20.100000000000001" customHeight="1">
      <c r="A45" s="190"/>
      <c r="B45" s="190"/>
      <c r="C45" s="191"/>
      <c r="D45" s="191"/>
      <c r="E45" s="191"/>
      <c r="F45" s="190"/>
    </row>
    <row r="46" spans="1:7" ht="20.100000000000001" customHeight="1">
      <c r="A46" s="190"/>
      <c r="B46" s="190"/>
      <c r="C46" s="191"/>
      <c r="D46" s="191"/>
      <c r="E46" s="191"/>
      <c r="F46" s="190"/>
    </row>
    <row r="47" spans="1:7" ht="20.100000000000001" customHeight="1">
      <c r="A47" s="190"/>
      <c r="B47" s="190"/>
      <c r="C47" s="191"/>
      <c r="D47" s="191"/>
      <c r="E47" s="191"/>
      <c r="F47" s="190"/>
    </row>
    <row r="48" spans="1:7" ht="14.1" customHeight="1">
      <c r="A48" s="190"/>
      <c r="B48" s="190"/>
      <c r="C48" s="191"/>
      <c r="D48" s="191"/>
      <c r="E48" s="191"/>
      <c r="F48" s="190"/>
    </row>
    <row r="49" spans="1:6" ht="14.1" customHeight="1">
      <c r="A49" s="190"/>
      <c r="B49" s="190"/>
      <c r="C49" s="191"/>
      <c r="D49" s="191"/>
      <c r="E49" s="191"/>
      <c r="F49" s="190"/>
    </row>
    <row r="50" spans="1:6" ht="14.1" customHeight="1">
      <c r="A50" s="190"/>
      <c r="B50" s="190"/>
      <c r="C50" s="191"/>
      <c r="D50" s="191"/>
      <c r="E50" s="191"/>
      <c r="F50" s="190"/>
    </row>
    <row r="51" spans="1:6" ht="14.1" customHeight="1">
      <c r="A51" s="190"/>
      <c r="B51" s="190"/>
      <c r="C51" s="191"/>
      <c r="D51" s="191"/>
      <c r="E51" s="191"/>
      <c r="F51" s="190"/>
    </row>
    <row r="52" spans="1:6" ht="14.1" customHeight="1">
      <c r="A52" s="190"/>
      <c r="B52" s="190"/>
      <c r="C52" s="191"/>
      <c r="D52" s="191"/>
      <c r="E52" s="191"/>
      <c r="F52" s="190"/>
    </row>
    <row r="53" spans="1:6" ht="14.1" customHeight="1">
      <c r="A53" s="190"/>
      <c r="B53" s="190"/>
      <c r="C53" s="191"/>
      <c r="D53" s="191"/>
      <c r="E53" s="191"/>
      <c r="F53" s="190"/>
    </row>
    <row r="54" spans="1:6" ht="14.1" customHeight="1">
      <c r="A54" s="190"/>
      <c r="B54" s="190"/>
      <c r="C54" s="191"/>
      <c r="D54" s="191"/>
      <c r="E54" s="191"/>
      <c r="F54" s="190"/>
    </row>
    <row r="55" spans="1:6" ht="18" customHeight="1">
      <c r="A55" s="190"/>
      <c r="B55" s="190"/>
      <c r="C55" s="191"/>
      <c r="D55" s="191"/>
      <c r="E55" s="191"/>
      <c r="F55" s="190"/>
    </row>
    <row r="56" spans="1:6" ht="18" customHeight="1">
      <c r="A56" s="190"/>
      <c r="B56" s="190"/>
      <c r="C56" s="191"/>
      <c r="D56" s="191"/>
      <c r="E56" s="191"/>
      <c r="F56" s="190"/>
    </row>
    <row r="57" spans="1:6" ht="18" customHeight="1">
      <c r="A57" s="190"/>
      <c r="B57" s="190"/>
      <c r="C57" s="191"/>
      <c r="D57" s="191"/>
      <c r="E57" s="191"/>
      <c r="F57" s="190"/>
    </row>
    <row r="58" spans="1:6" ht="18" customHeight="1">
      <c r="A58" s="190"/>
      <c r="B58" s="190"/>
      <c r="C58" s="191"/>
      <c r="D58" s="191"/>
      <c r="E58" s="191"/>
      <c r="F58" s="190"/>
    </row>
    <row r="59" spans="1:6" ht="18" customHeight="1">
      <c r="A59" s="190"/>
      <c r="B59" s="190"/>
      <c r="C59" s="191"/>
      <c r="D59" s="191"/>
      <c r="E59" s="191"/>
      <c r="F59" s="190"/>
    </row>
    <row r="60" spans="1:6">
      <c r="A60" s="190"/>
      <c r="B60" s="190"/>
      <c r="C60" s="191"/>
      <c r="D60" s="191"/>
      <c r="E60" s="191"/>
      <c r="F60" s="190"/>
    </row>
    <row r="61" spans="1:6">
      <c r="A61" s="190"/>
      <c r="B61" s="190"/>
      <c r="C61" s="191"/>
      <c r="D61" s="191"/>
      <c r="E61" s="191"/>
      <c r="F61" s="190"/>
    </row>
    <row r="62" spans="1:6">
      <c r="A62" s="190"/>
      <c r="B62" s="190"/>
      <c r="C62" s="191"/>
      <c r="D62" s="191"/>
      <c r="E62" s="191"/>
      <c r="F62" s="190"/>
    </row>
    <row r="63" spans="1:6">
      <c r="A63" s="190"/>
      <c r="B63" s="190"/>
      <c r="C63" s="191"/>
      <c r="D63" s="191"/>
      <c r="E63" s="191"/>
      <c r="F63" s="190"/>
    </row>
    <row r="64" spans="1:6">
      <c r="A64" s="190"/>
      <c r="B64" s="190"/>
      <c r="C64" s="191"/>
      <c r="D64" s="191"/>
      <c r="E64" s="191"/>
      <c r="F64" s="190"/>
    </row>
    <row r="65" spans="1:6">
      <c r="A65" s="190"/>
      <c r="B65" s="190"/>
      <c r="C65" s="191"/>
      <c r="D65" s="191"/>
      <c r="E65" s="191"/>
      <c r="F65" s="190"/>
    </row>
    <row r="66" spans="1:6">
      <c r="A66" s="190"/>
      <c r="B66" s="190"/>
      <c r="C66" s="191"/>
      <c r="D66" s="191"/>
      <c r="E66" s="191"/>
      <c r="F66" s="190"/>
    </row>
    <row r="67" spans="1:6">
      <c r="A67" s="190"/>
      <c r="B67" s="190"/>
      <c r="C67" s="191"/>
      <c r="D67" s="191"/>
      <c r="E67" s="191"/>
      <c r="F67" s="190"/>
    </row>
    <row r="68" spans="1:6">
      <c r="A68" s="190"/>
      <c r="B68" s="190"/>
      <c r="C68" s="191"/>
      <c r="D68" s="191"/>
      <c r="E68" s="191"/>
      <c r="F68" s="190"/>
    </row>
    <row r="69" spans="1:6">
      <c r="A69" s="190"/>
      <c r="B69" s="190"/>
      <c r="C69" s="191"/>
      <c r="D69" s="191"/>
      <c r="E69" s="191"/>
      <c r="F69" s="190"/>
    </row>
    <row r="70" spans="1:6">
      <c r="A70" s="190"/>
      <c r="B70" s="190"/>
      <c r="C70" s="191"/>
      <c r="D70" s="191"/>
      <c r="E70" s="191"/>
      <c r="F70" s="190"/>
    </row>
    <row r="71" spans="1:6">
      <c r="A71" s="190"/>
      <c r="B71" s="190"/>
      <c r="C71" s="191"/>
      <c r="D71" s="191"/>
      <c r="E71" s="191"/>
      <c r="F71" s="190"/>
    </row>
    <row r="72" spans="1:6">
      <c r="A72" s="190"/>
      <c r="B72" s="190"/>
      <c r="C72" s="191"/>
      <c r="D72" s="191"/>
      <c r="E72" s="191"/>
      <c r="F72" s="190"/>
    </row>
    <row r="73" spans="1:6">
      <c r="A73" s="190"/>
      <c r="B73" s="190"/>
      <c r="C73" s="191"/>
      <c r="D73" s="191"/>
      <c r="E73" s="191"/>
      <c r="F73" s="190"/>
    </row>
    <row r="74" spans="1:6">
      <c r="A74" s="190"/>
      <c r="B74" s="190"/>
      <c r="C74" s="191"/>
      <c r="D74" s="191"/>
      <c r="E74" s="191"/>
      <c r="F74" s="190"/>
    </row>
    <row r="75" spans="1:6">
      <c r="A75" s="190"/>
      <c r="B75" s="190"/>
      <c r="C75" s="191"/>
      <c r="D75" s="191"/>
      <c r="E75" s="191"/>
      <c r="F75" s="190"/>
    </row>
    <row r="76" spans="1:6">
      <c r="A76" s="190"/>
      <c r="B76" s="190"/>
      <c r="C76" s="191"/>
      <c r="D76" s="191"/>
      <c r="E76" s="191"/>
      <c r="F76" s="190"/>
    </row>
    <row r="77" spans="1:6">
      <c r="A77" s="190"/>
      <c r="B77" s="190"/>
      <c r="C77" s="191"/>
      <c r="D77" s="191"/>
      <c r="E77" s="191"/>
      <c r="F77" s="190"/>
    </row>
    <row r="78" spans="1:6">
      <c r="A78" s="190"/>
      <c r="B78" s="190"/>
      <c r="C78" s="191"/>
      <c r="D78" s="191"/>
      <c r="E78" s="191"/>
      <c r="F78" s="190"/>
    </row>
    <row r="79" spans="1:6">
      <c r="A79" s="190"/>
      <c r="B79" s="190"/>
      <c r="C79" s="191"/>
      <c r="D79" s="191"/>
      <c r="E79" s="191"/>
      <c r="F79" s="190"/>
    </row>
    <row r="80" spans="1:6">
      <c r="A80" s="190"/>
      <c r="B80" s="190"/>
      <c r="C80" s="191"/>
      <c r="D80" s="191"/>
      <c r="E80" s="191"/>
      <c r="F80" s="190"/>
    </row>
    <row r="81" spans="1:6">
      <c r="A81" s="190"/>
      <c r="B81" s="190"/>
      <c r="C81" s="191"/>
      <c r="D81" s="191"/>
      <c r="E81" s="191"/>
      <c r="F81" s="190"/>
    </row>
    <row r="82" spans="1:6">
      <c r="A82" s="190"/>
      <c r="B82" s="190"/>
      <c r="C82" s="191"/>
      <c r="D82" s="191"/>
      <c r="E82" s="191"/>
      <c r="F82" s="190"/>
    </row>
    <row r="83" spans="1:6">
      <c r="A83" s="190"/>
      <c r="B83" s="190"/>
      <c r="C83" s="191"/>
      <c r="D83" s="191"/>
      <c r="E83" s="191"/>
      <c r="F83" s="190"/>
    </row>
    <row r="84" spans="1:6">
      <c r="A84" s="190"/>
      <c r="B84" s="190"/>
      <c r="C84" s="191"/>
      <c r="D84" s="191"/>
      <c r="E84" s="191"/>
      <c r="F84" s="190"/>
    </row>
    <row r="85" spans="1:6">
      <c r="A85" s="190"/>
      <c r="B85" s="190"/>
      <c r="C85" s="191"/>
      <c r="D85" s="191"/>
      <c r="E85" s="191"/>
      <c r="F85" s="190"/>
    </row>
    <row r="86" spans="1:6">
      <c r="A86" s="190"/>
      <c r="B86" s="190"/>
      <c r="C86" s="191"/>
      <c r="D86" s="191"/>
      <c r="E86" s="191"/>
      <c r="F86" s="190"/>
    </row>
    <row r="87" spans="1:6">
      <c r="A87" s="190"/>
      <c r="B87" s="190"/>
      <c r="C87" s="191"/>
      <c r="D87" s="191"/>
      <c r="E87" s="191"/>
      <c r="F87" s="190"/>
    </row>
    <row r="88" spans="1:6">
      <c r="A88" s="190"/>
      <c r="B88" s="190"/>
      <c r="C88" s="191"/>
      <c r="D88" s="191"/>
      <c r="E88" s="191"/>
      <c r="F88" s="190"/>
    </row>
    <row r="89" spans="1:6">
      <c r="A89" s="190"/>
      <c r="B89" s="190"/>
      <c r="C89" s="191"/>
      <c r="D89" s="191"/>
      <c r="E89" s="191"/>
      <c r="F89" s="190"/>
    </row>
    <row r="90" spans="1:6">
      <c r="A90" s="190"/>
      <c r="B90" s="190"/>
      <c r="C90" s="191"/>
      <c r="D90" s="191"/>
      <c r="E90" s="191"/>
      <c r="F90" s="190"/>
    </row>
    <row r="91" spans="1:6">
      <c r="A91" s="190"/>
      <c r="B91" s="190"/>
      <c r="C91" s="191"/>
      <c r="D91" s="191"/>
      <c r="E91" s="191"/>
      <c r="F91" s="190"/>
    </row>
    <row r="92" spans="1:6">
      <c r="A92" s="190"/>
      <c r="B92" s="190"/>
      <c r="C92" s="191"/>
      <c r="D92" s="191"/>
      <c r="E92" s="191"/>
      <c r="F92" s="190"/>
    </row>
    <row r="93" spans="1:6">
      <c r="A93" s="190"/>
      <c r="B93" s="190"/>
      <c r="C93" s="191"/>
      <c r="D93" s="191"/>
      <c r="E93" s="191"/>
      <c r="F93" s="190"/>
    </row>
    <row r="94" spans="1:6">
      <c r="A94" s="190"/>
      <c r="B94" s="190"/>
      <c r="C94" s="191"/>
      <c r="D94" s="191"/>
      <c r="E94" s="191"/>
      <c r="F94" s="190"/>
    </row>
    <row r="95" spans="1:6">
      <c r="A95" s="190"/>
      <c r="B95" s="190"/>
      <c r="C95" s="191"/>
      <c r="D95" s="191"/>
      <c r="E95" s="191"/>
      <c r="F95" s="190"/>
    </row>
    <row r="96" spans="1:6">
      <c r="A96" s="190"/>
      <c r="B96" s="190"/>
      <c r="C96" s="191"/>
      <c r="D96" s="191"/>
      <c r="E96" s="191"/>
      <c r="F96" s="190"/>
    </row>
    <row r="97" spans="1:6">
      <c r="A97" s="190"/>
      <c r="B97" s="190"/>
      <c r="C97" s="191"/>
      <c r="D97" s="191"/>
      <c r="E97" s="191"/>
      <c r="F97" s="190"/>
    </row>
    <row r="98" spans="1:6">
      <c r="A98" s="190"/>
      <c r="B98" s="190"/>
      <c r="C98" s="191"/>
      <c r="D98" s="191"/>
      <c r="E98" s="191"/>
      <c r="F98" s="190"/>
    </row>
    <row r="99" spans="1:6">
      <c r="A99" s="190"/>
      <c r="B99" s="190"/>
      <c r="C99" s="191"/>
      <c r="D99" s="191"/>
      <c r="E99" s="191"/>
      <c r="F99" s="190"/>
    </row>
    <row r="100" spans="1:6">
      <c r="A100" s="190"/>
      <c r="B100" s="190"/>
      <c r="C100" s="191"/>
      <c r="D100" s="191"/>
      <c r="E100" s="191"/>
      <c r="F100" s="190"/>
    </row>
    <row r="101" spans="1:6">
      <c r="A101" s="190"/>
      <c r="B101" s="190"/>
      <c r="C101" s="191"/>
      <c r="D101" s="191"/>
      <c r="E101" s="191"/>
      <c r="F101" s="190"/>
    </row>
    <row r="102" spans="1:6">
      <c r="A102" s="190"/>
      <c r="B102" s="190"/>
      <c r="C102" s="191"/>
      <c r="D102" s="191"/>
      <c r="E102" s="191"/>
      <c r="F102" s="190"/>
    </row>
    <row r="103" spans="1:6">
      <c r="A103" s="190"/>
      <c r="B103" s="190"/>
      <c r="C103" s="191"/>
      <c r="D103" s="191"/>
      <c r="E103" s="191"/>
      <c r="F103" s="190"/>
    </row>
    <row r="104" spans="1:6">
      <c r="A104" s="190"/>
      <c r="B104" s="190"/>
      <c r="C104" s="191"/>
      <c r="D104" s="191"/>
      <c r="E104" s="191"/>
      <c r="F104" s="190"/>
    </row>
    <row r="105" spans="1:6">
      <c r="A105" s="190"/>
      <c r="B105" s="190"/>
      <c r="C105" s="191"/>
      <c r="D105" s="191"/>
      <c r="E105" s="191"/>
      <c r="F105" s="190"/>
    </row>
    <row r="106" spans="1:6">
      <c r="A106" s="190"/>
      <c r="B106" s="190"/>
      <c r="C106" s="191"/>
      <c r="D106" s="191"/>
      <c r="E106" s="191"/>
      <c r="F106" s="190"/>
    </row>
    <row r="107" spans="1:6">
      <c r="A107" s="190"/>
      <c r="B107" s="190"/>
      <c r="C107" s="191"/>
      <c r="D107" s="191"/>
      <c r="E107" s="191"/>
      <c r="F107" s="190"/>
    </row>
    <row r="108" spans="1:6">
      <c r="A108" s="190"/>
      <c r="B108" s="190"/>
      <c r="C108" s="191"/>
      <c r="D108" s="191"/>
      <c r="E108" s="191"/>
      <c r="F108" s="190"/>
    </row>
    <row r="109" spans="1:6">
      <c r="A109" s="190"/>
      <c r="B109" s="190"/>
      <c r="C109" s="191"/>
      <c r="D109" s="191"/>
      <c r="E109" s="191"/>
      <c r="F109" s="190"/>
    </row>
    <row r="110" spans="1:6">
      <c r="A110" s="190"/>
      <c r="B110" s="190"/>
      <c r="C110" s="191"/>
      <c r="D110" s="191"/>
      <c r="E110" s="191"/>
      <c r="F110" s="190"/>
    </row>
    <row r="111" spans="1:6">
      <c r="A111" s="190"/>
      <c r="B111" s="190"/>
      <c r="C111" s="191"/>
      <c r="D111" s="191"/>
      <c r="E111" s="191"/>
      <c r="F111" s="190"/>
    </row>
    <row r="112" spans="1:6">
      <c r="A112" s="190"/>
      <c r="B112" s="190"/>
      <c r="C112" s="191"/>
      <c r="D112" s="191"/>
      <c r="E112" s="191"/>
      <c r="F112" s="190"/>
    </row>
    <row r="113" spans="1:6">
      <c r="A113" s="190"/>
      <c r="B113" s="190"/>
      <c r="C113" s="191"/>
      <c r="D113" s="191"/>
      <c r="E113" s="191"/>
      <c r="F113" s="190"/>
    </row>
    <row r="114" spans="1:6">
      <c r="A114" s="190"/>
      <c r="B114" s="190"/>
      <c r="C114" s="191"/>
      <c r="D114" s="191"/>
      <c r="E114" s="191"/>
      <c r="F114" s="190"/>
    </row>
    <row r="115" spans="1:6">
      <c r="A115" s="190"/>
      <c r="B115" s="190"/>
      <c r="C115" s="191"/>
      <c r="D115" s="191"/>
      <c r="E115" s="191"/>
      <c r="F115" s="190"/>
    </row>
    <row r="116" spans="1:6">
      <c r="A116" s="190"/>
      <c r="B116" s="190"/>
      <c r="C116" s="191"/>
      <c r="D116" s="191"/>
      <c r="E116" s="191"/>
      <c r="F116" s="190"/>
    </row>
    <row r="117" spans="1:6">
      <c r="A117" s="190"/>
      <c r="B117" s="190"/>
      <c r="C117" s="191"/>
      <c r="D117" s="191"/>
      <c r="E117" s="191"/>
      <c r="F117" s="190"/>
    </row>
    <row r="118" spans="1:6">
      <c r="A118" s="190"/>
      <c r="B118" s="190"/>
      <c r="C118" s="191"/>
      <c r="D118" s="191"/>
      <c r="E118" s="191"/>
      <c r="F118" s="190"/>
    </row>
    <row r="119" spans="1:6">
      <c r="A119" s="190"/>
      <c r="B119" s="190"/>
      <c r="C119" s="191"/>
      <c r="D119" s="191"/>
      <c r="E119" s="191"/>
      <c r="F119" s="190"/>
    </row>
    <row r="120" spans="1:6">
      <c r="A120" s="190"/>
      <c r="B120" s="190"/>
      <c r="C120" s="191"/>
      <c r="D120" s="191"/>
      <c r="E120" s="191"/>
      <c r="F120" s="190"/>
    </row>
    <row r="121" spans="1:6">
      <c r="A121" s="190"/>
      <c r="B121" s="190"/>
      <c r="C121" s="191"/>
      <c r="D121" s="191"/>
      <c r="E121" s="191"/>
      <c r="F121" s="190"/>
    </row>
    <row r="122" spans="1:6">
      <c r="A122" s="190"/>
      <c r="B122" s="190"/>
      <c r="C122" s="191"/>
      <c r="D122" s="191"/>
      <c r="E122" s="191"/>
      <c r="F122" s="190"/>
    </row>
    <row r="123" spans="1:6">
      <c r="A123" s="190"/>
      <c r="B123" s="190"/>
      <c r="C123" s="191"/>
      <c r="D123" s="191"/>
      <c r="E123" s="191"/>
      <c r="F123" s="190"/>
    </row>
    <row r="124" spans="1:6">
      <c r="A124" s="190"/>
      <c r="B124" s="190"/>
      <c r="C124" s="191"/>
      <c r="D124" s="191"/>
      <c r="E124" s="191"/>
      <c r="F124" s="190"/>
    </row>
    <row r="125" spans="1:6">
      <c r="A125" s="190"/>
      <c r="B125" s="190"/>
      <c r="C125" s="191"/>
      <c r="D125" s="191"/>
      <c r="E125" s="191"/>
      <c r="F125" s="190"/>
    </row>
    <row r="126" spans="1:6">
      <c r="A126" s="190"/>
      <c r="B126" s="190"/>
      <c r="C126" s="191"/>
      <c r="D126" s="191"/>
      <c r="E126" s="191"/>
      <c r="F126" s="190"/>
    </row>
    <row r="127" spans="1:6">
      <c r="A127" s="190"/>
      <c r="B127" s="190"/>
      <c r="C127" s="191"/>
      <c r="D127" s="191"/>
      <c r="E127" s="191"/>
      <c r="F127" s="190"/>
    </row>
    <row r="128" spans="1:6">
      <c r="A128" s="190"/>
      <c r="B128" s="190"/>
      <c r="C128" s="191"/>
      <c r="D128" s="191"/>
      <c r="E128" s="191"/>
      <c r="F128" s="190"/>
    </row>
    <row r="129" spans="1:6">
      <c r="A129" s="190"/>
      <c r="B129" s="190"/>
      <c r="C129" s="191"/>
      <c r="D129" s="191"/>
      <c r="E129" s="191"/>
      <c r="F129" s="190"/>
    </row>
    <row r="130" spans="1:6">
      <c r="A130" s="190"/>
      <c r="B130" s="190"/>
      <c r="C130" s="191"/>
      <c r="D130" s="191"/>
      <c r="E130" s="191"/>
      <c r="F130" s="190"/>
    </row>
    <row r="131" spans="1:6">
      <c r="A131" s="190"/>
      <c r="B131" s="190"/>
      <c r="C131" s="191"/>
      <c r="D131" s="191"/>
      <c r="E131" s="191"/>
      <c r="F131" s="190"/>
    </row>
    <row r="132" spans="1:6">
      <c r="A132" s="190"/>
      <c r="B132" s="190"/>
      <c r="C132" s="191"/>
      <c r="D132" s="191"/>
      <c r="E132" s="191"/>
      <c r="F132" s="190"/>
    </row>
    <row r="133" spans="1:6">
      <c r="A133" s="190"/>
      <c r="B133" s="190"/>
      <c r="C133" s="191"/>
      <c r="D133" s="191"/>
      <c r="E133" s="191"/>
      <c r="F133" s="190"/>
    </row>
    <row r="134" spans="1:6">
      <c r="A134" s="190"/>
      <c r="B134" s="190"/>
      <c r="C134" s="191"/>
      <c r="D134" s="191"/>
      <c r="E134" s="191"/>
      <c r="F134" s="190"/>
    </row>
    <row r="135" spans="1:6">
      <c r="A135" s="190"/>
      <c r="B135" s="190"/>
      <c r="C135" s="191"/>
      <c r="D135" s="191"/>
      <c r="E135" s="191"/>
      <c r="F135" s="190"/>
    </row>
    <row r="136" spans="1:6">
      <c r="A136" s="190"/>
      <c r="B136" s="190"/>
      <c r="C136" s="191"/>
      <c r="D136" s="191"/>
      <c r="E136" s="191"/>
      <c r="F136" s="190"/>
    </row>
    <row r="137" spans="1:6">
      <c r="A137" s="190"/>
      <c r="B137" s="190"/>
      <c r="C137" s="191"/>
      <c r="D137" s="191"/>
      <c r="E137" s="191"/>
      <c r="F137" s="190"/>
    </row>
    <row r="138" spans="1:6">
      <c r="A138" s="190"/>
      <c r="B138" s="190"/>
      <c r="C138" s="191"/>
      <c r="D138" s="191"/>
      <c r="E138" s="191"/>
      <c r="F138" s="190"/>
    </row>
    <row r="139" spans="1:6">
      <c r="A139" s="190"/>
      <c r="B139" s="190"/>
      <c r="C139" s="191"/>
      <c r="D139" s="191"/>
      <c r="E139" s="191"/>
      <c r="F139" s="190"/>
    </row>
    <row r="140" spans="1:6">
      <c r="A140" s="190"/>
      <c r="B140" s="190"/>
      <c r="C140" s="191"/>
      <c r="D140" s="191"/>
      <c r="E140" s="191"/>
      <c r="F140" s="190"/>
    </row>
    <row r="141" spans="1:6">
      <c r="A141" s="190"/>
      <c r="B141" s="190"/>
      <c r="C141" s="191"/>
      <c r="D141" s="191"/>
      <c r="E141" s="191"/>
      <c r="F141" s="190"/>
    </row>
    <row r="142" spans="1:6">
      <c r="A142" s="190"/>
      <c r="B142" s="190"/>
      <c r="C142" s="191"/>
      <c r="D142" s="191"/>
      <c r="E142" s="191"/>
      <c r="F142" s="190"/>
    </row>
    <row r="143" spans="1:6">
      <c r="A143" s="190"/>
      <c r="B143" s="190"/>
      <c r="C143" s="191"/>
      <c r="D143" s="191"/>
      <c r="E143" s="191"/>
      <c r="F143" s="190"/>
    </row>
    <row r="144" spans="1:6">
      <c r="A144" s="190"/>
      <c r="B144" s="190"/>
      <c r="C144" s="191"/>
      <c r="D144" s="191"/>
      <c r="E144" s="191"/>
      <c r="F144" s="190"/>
    </row>
    <row r="145" spans="1:6">
      <c r="A145" s="190"/>
      <c r="B145" s="190"/>
      <c r="C145" s="191"/>
      <c r="D145" s="191"/>
      <c r="E145" s="191"/>
      <c r="F145" s="190"/>
    </row>
    <row r="146" spans="1:6">
      <c r="A146" s="190"/>
      <c r="B146" s="190"/>
      <c r="C146" s="191"/>
      <c r="D146" s="191"/>
      <c r="E146" s="191"/>
      <c r="F146" s="190"/>
    </row>
    <row r="147" spans="1:6">
      <c r="A147" s="190"/>
      <c r="B147" s="190"/>
      <c r="C147" s="191"/>
      <c r="D147" s="191"/>
      <c r="E147" s="191"/>
      <c r="F147" s="190"/>
    </row>
    <row r="148" spans="1:6">
      <c r="A148" s="190"/>
      <c r="B148" s="190"/>
      <c r="C148" s="191"/>
      <c r="D148" s="191"/>
      <c r="E148" s="191"/>
      <c r="F148" s="190"/>
    </row>
    <row r="149" spans="1:6">
      <c r="A149" s="190"/>
      <c r="B149" s="190"/>
      <c r="C149" s="191"/>
      <c r="D149" s="191"/>
      <c r="E149" s="191"/>
      <c r="F149" s="190"/>
    </row>
    <row r="150" spans="1:6" ht="18.75">
      <c r="A150" s="190"/>
      <c r="B150" s="190"/>
      <c r="C150" s="191"/>
      <c r="D150" s="191"/>
      <c r="E150" s="191"/>
      <c r="F150" s="192"/>
    </row>
    <row r="151" spans="1:6" ht="18.75">
      <c r="A151" s="192"/>
      <c r="B151" s="192"/>
      <c r="C151" s="193"/>
      <c r="D151" s="193"/>
      <c r="E151" s="193"/>
      <c r="F151" s="192"/>
    </row>
    <row r="152" spans="1:6" ht="18.75">
      <c r="A152" s="192"/>
      <c r="B152" s="192"/>
      <c r="C152" s="193"/>
      <c r="D152" s="193"/>
      <c r="E152" s="193"/>
      <c r="F152" s="192"/>
    </row>
    <row r="153" spans="1:6">
      <c r="C153" s="193"/>
      <c r="D153" s="193"/>
      <c r="E153" s="193"/>
    </row>
    <row r="154" spans="1:6">
      <c r="C154" s="193"/>
      <c r="D154" s="193"/>
      <c r="E154" s="193"/>
    </row>
    <row r="155" spans="1:6">
      <c r="C155" s="193"/>
      <c r="D155" s="193"/>
      <c r="E155" s="193"/>
    </row>
    <row r="156" spans="1:6">
      <c r="C156" s="193"/>
      <c r="D156" s="193"/>
      <c r="E156" s="193"/>
    </row>
    <row r="157" spans="1:6">
      <c r="C157" s="193"/>
      <c r="D157" s="193"/>
      <c r="E157" s="193"/>
    </row>
    <row r="158" spans="1:6">
      <c r="C158" s="193"/>
      <c r="D158" s="193"/>
      <c r="E158" s="193"/>
    </row>
    <row r="159" spans="1:6">
      <c r="C159" s="193"/>
      <c r="D159" s="193"/>
      <c r="E159" s="193"/>
    </row>
    <row r="160" spans="1:6">
      <c r="C160" s="193"/>
      <c r="D160" s="193"/>
      <c r="E160" s="193"/>
    </row>
    <row r="161" spans="3:5">
      <c r="C161" s="193"/>
      <c r="D161" s="193"/>
      <c r="E161" s="193"/>
    </row>
    <row r="162" spans="3:5">
      <c r="C162" s="193"/>
      <c r="D162" s="193"/>
      <c r="E162" s="193"/>
    </row>
    <row r="163" spans="3:5">
      <c r="C163" s="193"/>
      <c r="D163" s="193"/>
      <c r="E163" s="193"/>
    </row>
    <row r="164" spans="3:5">
      <c r="C164" s="193"/>
      <c r="D164" s="193"/>
      <c r="E164" s="193"/>
    </row>
    <row r="165" spans="3:5">
      <c r="C165" s="193"/>
      <c r="D165" s="193"/>
      <c r="E165" s="193"/>
    </row>
    <row r="166" spans="3:5">
      <c r="C166" s="193"/>
      <c r="D166" s="193"/>
      <c r="E166" s="193"/>
    </row>
    <row r="167" spans="3:5">
      <c r="C167" s="193"/>
      <c r="D167" s="193"/>
      <c r="E167" s="193"/>
    </row>
    <row r="168" spans="3:5">
      <c r="C168" s="193"/>
      <c r="D168" s="193"/>
      <c r="E168" s="193"/>
    </row>
    <row r="169" spans="3:5">
      <c r="C169" s="193"/>
      <c r="D169" s="193"/>
      <c r="E169" s="193"/>
    </row>
    <row r="170" spans="3:5">
      <c r="C170" s="193"/>
      <c r="D170" s="193"/>
      <c r="E170" s="193"/>
    </row>
    <row r="171" spans="3:5">
      <c r="C171" s="193"/>
      <c r="D171" s="193"/>
      <c r="E171" s="193"/>
    </row>
    <row r="172" spans="3:5">
      <c r="C172" s="193"/>
      <c r="D172" s="193"/>
      <c r="E172" s="193"/>
    </row>
    <row r="173" spans="3:5">
      <c r="C173" s="193"/>
      <c r="D173" s="193"/>
      <c r="E173" s="193"/>
    </row>
    <row r="174" spans="3:5">
      <c r="C174" s="193"/>
      <c r="D174" s="193"/>
      <c r="E174" s="193"/>
    </row>
    <row r="175" spans="3:5">
      <c r="C175" s="193"/>
      <c r="D175" s="193"/>
      <c r="E175" s="193"/>
    </row>
    <row r="176" spans="3:5">
      <c r="C176" s="193"/>
      <c r="D176" s="193"/>
      <c r="E176" s="193"/>
    </row>
    <row r="177" spans="3:5">
      <c r="C177" s="193"/>
      <c r="D177" s="193"/>
      <c r="E177" s="193"/>
    </row>
    <row r="178" spans="3:5">
      <c r="C178" s="193"/>
      <c r="D178" s="193"/>
      <c r="E178" s="193"/>
    </row>
    <row r="179" spans="3:5">
      <c r="C179" s="193"/>
      <c r="D179" s="193"/>
      <c r="E179" s="193"/>
    </row>
    <row r="180" spans="3:5">
      <c r="C180" s="193"/>
      <c r="D180" s="193"/>
      <c r="E180" s="193"/>
    </row>
    <row r="181" spans="3:5">
      <c r="C181" s="193"/>
      <c r="D181" s="193"/>
      <c r="E181" s="193"/>
    </row>
    <row r="182" spans="3:5">
      <c r="C182" s="193"/>
      <c r="D182" s="193"/>
      <c r="E182" s="193"/>
    </row>
    <row r="183" spans="3:5">
      <c r="C183" s="193"/>
      <c r="D183" s="193"/>
      <c r="E183" s="193"/>
    </row>
    <row r="184" spans="3:5">
      <c r="C184" s="193"/>
      <c r="D184" s="193"/>
      <c r="E184" s="193"/>
    </row>
    <row r="185" spans="3:5">
      <c r="C185" s="193"/>
      <c r="D185" s="193"/>
      <c r="E185" s="193"/>
    </row>
    <row r="186" spans="3:5">
      <c r="C186" s="193"/>
      <c r="D186" s="193"/>
      <c r="E186" s="193"/>
    </row>
    <row r="187" spans="3:5">
      <c r="C187" s="193"/>
      <c r="D187" s="193"/>
      <c r="E187" s="193"/>
    </row>
    <row r="188" spans="3:5">
      <c r="C188" s="193"/>
      <c r="D188" s="193"/>
      <c r="E188" s="193"/>
    </row>
    <row r="189" spans="3:5">
      <c r="C189" s="193"/>
      <c r="D189" s="193"/>
      <c r="E189" s="193"/>
    </row>
    <row r="190" spans="3:5">
      <c r="C190" s="193"/>
      <c r="D190" s="193"/>
      <c r="E190" s="193"/>
    </row>
    <row r="191" spans="3:5">
      <c r="C191" s="193"/>
      <c r="D191" s="193"/>
      <c r="E191" s="193"/>
    </row>
    <row r="192" spans="3:5">
      <c r="C192" s="193"/>
      <c r="D192" s="193"/>
      <c r="E192" s="193"/>
    </row>
    <row r="193" spans="3:5">
      <c r="C193" s="193"/>
      <c r="D193" s="193"/>
      <c r="E193" s="193"/>
    </row>
    <row r="194" spans="3:5">
      <c r="C194" s="193"/>
      <c r="D194" s="193"/>
      <c r="E194" s="193"/>
    </row>
    <row r="195" spans="3:5">
      <c r="C195" s="193"/>
      <c r="D195" s="193"/>
      <c r="E195" s="193"/>
    </row>
    <row r="196" spans="3:5">
      <c r="C196" s="193"/>
      <c r="D196" s="193"/>
      <c r="E196" s="193"/>
    </row>
    <row r="197" spans="3:5">
      <c r="C197" s="193"/>
      <c r="D197" s="193"/>
      <c r="E197" s="193"/>
    </row>
    <row r="198" spans="3:5">
      <c r="C198" s="193"/>
      <c r="D198" s="193"/>
      <c r="E198" s="193"/>
    </row>
  </sheetData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76"/>
  <sheetViews>
    <sheetView zoomScaleNormal="100" workbookViewId="0">
      <selection activeCell="M21" sqref="M21"/>
    </sheetView>
  </sheetViews>
  <sheetFormatPr defaultColWidth="10.42578125" defaultRowHeight="12.75"/>
  <cols>
    <col min="1" max="1" width="50.85546875" style="194" customWidth="1"/>
    <col min="2" max="2" width="9.5703125" style="194" customWidth="1"/>
    <col min="3" max="3" width="10.42578125" style="194" customWidth="1"/>
    <col min="4" max="4" width="12.85546875" style="194" customWidth="1"/>
    <col min="5" max="5" width="12.42578125" style="194" customWidth="1"/>
    <col min="6" max="6" width="12.5703125" style="194" customWidth="1"/>
    <col min="7" max="16384" width="10.42578125" style="194"/>
  </cols>
  <sheetData>
    <row r="1" spans="1:6" ht="20.100000000000001" customHeight="1">
      <c r="A1" s="160" t="s">
        <v>284</v>
      </c>
      <c r="B1" s="161"/>
      <c r="C1" s="161"/>
      <c r="D1" s="161"/>
      <c r="E1" s="161"/>
      <c r="F1" s="161"/>
    </row>
    <row r="2" spans="1:6" ht="20.100000000000001" customHeight="1">
      <c r="A2" s="165"/>
      <c r="B2" s="165"/>
      <c r="C2" s="165"/>
      <c r="D2" s="165"/>
      <c r="E2" s="165"/>
      <c r="F2" s="165"/>
    </row>
    <row r="3" spans="1:6" ht="20.100000000000001" customHeight="1">
      <c r="A3" s="167"/>
      <c r="B3" s="167"/>
      <c r="C3" s="167"/>
      <c r="D3" s="167"/>
      <c r="E3" s="167"/>
      <c r="F3" s="168"/>
    </row>
    <row r="4" spans="1:6" ht="16.350000000000001" customHeight="1">
      <c r="A4" s="169"/>
      <c r="B4" s="453" t="s">
        <v>70</v>
      </c>
      <c r="C4" s="453" t="s">
        <v>70</v>
      </c>
      <c r="D4" s="454" t="s">
        <v>72</v>
      </c>
      <c r="E4" s="454" t="s">
        <v>72</v>
      </c>
      <c r="F4" s="170" t="s">
        <v>26</v>
      </c>
    </row>
    <row r="5" spans="1:6" ht="16.350000000000001" customHeight="1">
      <c r="A5" s="171"/>
      <c r="B5" s="172" t="s">
        <v>74</v>
      </c>
      <c r="C5" s="172" t="s">
        <v>26</v>
      </c>
      <c r="D5" s="455" t="s">
        <v>28</v>
      </c>
      <c r="E5" s="173" t="s">
        <v>27</v>
      </c>
      <c r="F5" s="173" t="s">
        <v>27</v>
      </c>
    </row>
    <row r="6" spans="1:6" ht="16.350000000000001" customHeight="1">
      <c r="A6" s="171"/>
      <c r="B6" s="173">
        <v>2026</v>
      </c>
      <c r="C6" s="173">
        <v>2026</v>
      </c>
      <c r="D6" s="173" t="s">
        <v>30</v>
      </c>
      <c r="E6" s="173" t="s">
        <v>30</v>
      </c>
      <c r="F6" s="173" t="s">
        <v>30</v>
      </c>
    </row>
    <row r="7" spans="1:6" ht="16.350000000000001" customHeight="1">
      <c r="A7" s="171"/>
      <c r="B7" s="174"/>
      <c r="C7" s="174"/>
      <c r="D7" s="174" t="s">
        <v>10</v>
      </c>
      <c r="E7" s="174" t="s">
        <v>10</v>
      </c>
      <c r="F7" s="174" t="s">
        <v>10</v>
      </c>
    </row>
    <row r="8" spans="1:6" ht="9" customHeight="1">
      <c r="A8" s="171"/>
      <c r="B8" s="195"/>
      <c r="C8" s="195"/>
      <c r="D8" s="196"/>
      <c r="E8" s="196"/>
      <c r="F8" s="197"/>
    </row>
    <row r="9" spans="1:6" ht="20.100000000000001" customHeight="1">
      <c r="A9" s="175" t="s">
        <v>285</v>
      </c>
      <c r="B9" s="176">
        <v>269972.43710399861</v>
      </c>
      <c r="C9" s="176">
        <v>543320.68204221595</v>
      </c>
      <c r="D9" s="177">
        <v>98.765015727471862</v>
      </c>
      <c r="E9" s="177">
        <v>114.40501434876127</v>
      </c>
      <c r="F9" s="177">
        <v>114.72444070914814</v>
      </c>
    </row>
    <row r="10" spans="1:6" ht="20.100000000000001" customHeight="1">
      <c r="A10" s="456" t="s">
        <v>274</v>
      </c>
      <c r="B10" s="179"/>
      <c r="C10" s="179"/>
      <c r="D10" s="180"/>
      <c r="E10" s="180"/>
      <c r="F10" s="180"/>
    </row>
    <row r="11" spans="1:6" ht="20.100000000000001" customHeight="1">
      <c r="A11" s="457" t="s">
        <v>275</v>
      </c>
      <c r="B11" s="182">
        <v>265338.13154398289</v>
      </c>
      <c r="C11" s="182">
        <v>533840.27373044763</v>
      </c>
      <c r="D11" s="183">
        <v>98.821606927707649</v>
      </c>
      <c r="E11" s="183">
        <v>114.41498453362233</v>
      </c>
      <c r="F11" s="183">
        <v>114.70668070744938</v>
      </c>
    </row>
    <row r="12" spans="1:6" ht="20.100000000000001" customHeight="1">
      <c r="A12" s="457" t="s">
        <v>276</v>
      </c>
      <c r="B12" s="182">
        <v>4634.3055600157149</v>
      </c>
      <c r="C12" s="182">
        <v>9480.4083117682403</v>
      </c>
      <c r="D12" s="183">
        <v>95.629535678742741</v>
      </c>
      <c r="E12" s="183">
        <v>113.83705278104532</v>
      </c>
      <c r="F12" s="183">
        <v>115.73345543018509</v>
      </c>
    </row>
    <row r="13" spans="1:6" ht="20.100000000000001" customHeight="1">
      <c r="A13" s="178" t="s">
        <v>277</v>
      </c>
      <c r="B13" s="179"/>
      <c r="C13" s="179"/>
      <c r="D13" s="180"/>
      <c r="E13" s="180"/>
      <c r="F13" s="180"/>
    </row>
    <row r="14" spans="1:6" ht="20.100000000000001" customHeight="1">
      <c r="A14" s="457" t="s">
        <v>278</v>
      </c>
      <c r="B14" s="182">
        <v>260.39999999999998</v>
      </c>
      <c r="C14" s="182">
        <v>691</v>
      </c>
      <c r="D14" s="183">
        <v>60.473757547607974</v>
      </c>
      <c r="E14" s="183">
        <v>67.900912646675351</v>
      </c>
      <c r="F14" s="185">
        <v>91.610542504109887</v>
      </c>
    </row>
    <row r="15" spans="1:6" ht="20.100000000000001" customHeight="1">
      <c r="A15" s="457" t="s">
        <v>279</v>
      </c>
      <c r="B15" s="198">
        <v>14369.249045526834</v>
      </c>
      <c r="C15" s="198">
        <v>29009.408186276862</v>
      </c>
      <c r="D15" s="185">
        <v>98.149541322476949</v>
      </c>
      <c r="E15" s="185">
        <v>112.99231131044701</v>
      </c>
      <c r="F15" s="185">
        <v>110.21874257448599</v>
      </c>
    </row>
    <row r="16" spans="1:6" ht="20.100000000000001" customHeight="1">
      <c r="A16" s="457" t="s">
        <v>280</v>
      </c>
      <c r="B16" s="182">
        <v>56078.620234361784</v>
      </c>
      <c r="C16" s="182">
        <v>113912.75112898198</v>
      </c>
      <c r="D16" s="183">
        <v>96.964576741963782</v>
      </c>
      <c r="E16" s="183">
        <v>110.45830192609756</v>
      </c>
      <c r="F16" s="183">
        <v>114.86259617397869</v>
      </c>
    </row>
    <row r="17" spans="1:6" ht="20.100000000000001" customHeight="1">
      <c r="A17" s="457" t="s">
        <v>281</v>
      </c>
      <c r="B17" s="182">
        <v>199223.73814996917</v>
      </c>
      <c r="C17" s="182">
        <v>399627.22028241621</v>
      </c>
      <c r="D17" s="183">
        <v>99.411315626892062</v>
      </c>
      <c r="E17" s="183">
        <v>115.7760104146351</v>
      </c>
      <c r="F17" s="183">
        <v>115.07695713311163</v>
      </c>
    </row>
    <row r="18" spans="1:6" ht="20.100000000000001" customHeight="1">
      <c r="A18" s="457" t="s">
        <v>282</v>
      </c>
      <c r="B18" s="182">
        <v>40.429674140800003</v>
      </c>
      <c r="C18" s="182">
        <v>80.30244454080001</v>
      </c>
      <c r="D18" s="183">
        <v>101.39670189759373</v>
      </c>
      <c r="E18" s="183">
        <v>122.06715176740013</v>
      </c>
      <c r="F18" s="183">
        <v>113.37102333941995</v>
      </c>
    </row>
    <row r="19" spans="1:6" ht="20.100000000000001" customHeight="1">
      <c r="A19" s="181"/>
      <c r="B19" s="186"/>
      <c r="C19" s="186"/>
      <c r="D19" s="187"/>
      <c r="E19" s="187"/>
      <c r="F19" s="187"/>
    </row>
    <row r="20" spans="1:6" ht="37.5" customHeight="1">
      <c r="A20" s="459" t="s">
        <v>317</v>
      </c>
      <c r="B20" s="176">
        <v>49132.047107987572</v>
      </c>
      <c r="C20" s="176">
        <v>99050.338214554184</v>
      </c>
      <c r="D20" s="177">
        <v>98.424938071496555</v>
      </c>
      <c r="E20" s="177">
        <v>111.96855379852082</v>
      </c>
      <c r="F20" s="177">
        <v>106.39148084576546</v>
      </c>
    </row>
    <row r="21" spans="1:6" ht="20.100000000000001" customHeight="1">
      <c r="A21" s="456" t="s">
        <v>274</v>
      </c>
      <c r="B21" s="179"/>
      <c r="C21" s="179"/>
      <c r="D21" s="180"/>
      <c r="E21" s="180"/>
      <c r="F21" s="180"/>
    </row>
    <row r="22" spans="1:6" ht="20.100000000000001" customHeight="1">
      <c r="A22" s="457" t="s">
        <v>275</v>
      </c>
      <c r="B22" s="182">
        <v>30374.529456751607</v>
      </c>
      <c r="C22" s="182">
        <v>61119.504196101581</v>
      </c>
      <c r="D22" s="183">
        <v>98.795102985971113</v>
      </c>
      <c r="E22" s="183">
        <v>110.86504063710323</v>
      </c>
      <c r="F22" s="183">
        <v>107.93663352818615</v>
      </c>
    </row>
    <row r="23" spans="1:6" ht="20.100000000000001" customHeight="1">
      <c r="A23" s="457" t="s">
        <v>276</v>
      </c>
      <c r="B23" s="182">
        <v>18757.517651235965</v>
      </c>
      <c r="C23" s="182">
        <v>37930.834018452617</v>
      </c>
      <c r="D23" s="183">
        <v>97.831367782093054</v>
      </c>
      <c r="E23" s="183">
        <v>113.8028532773764</v>
      </c>
      <c r="F23" s="183">
        <v>103.99268788552487</v>
      </c>
    </row>
    <row r="24" spans="1:6" ht="20.100000000000001" customHeight="1">
      <c r="A24" s="178" t="s">
        <v>277</v>
      </c>
      <c r="B24" s="179"/>
      <c r="C24" s="179"/>
      <c r="D24" s="180"/>
      <c r="E24" s="180"/>
      <c r="F24" s="180"/>
    </row>
    <row r="25" spans="1:6" ht="20.100000000000001" customHeight="1">
      <c r="A25" s="457" t="s">
        <v>278</v>
      </c>
      <c r="B25" s="182">
        <v>187.10499999999999</v>
      </c>
      <c r="C25" s="182">
        <v>574.14099999999996</v>
      </c>
      <c r="D25" s="183">
        <v>48.343048191899456</v>
      </c>
      <c r="E25" s="183">
        <v>64.99093416326842</v>
      </c>
      <c r="F25" s="185">
        <v>102.24273302145679</v>
      </c>
    </row>
    <row r="26" spans="1:6" ht="20.100000000000001" customHeight="1">
      <c r="A26" s="457" t="s">
        <v>279</v>
      </c>
      <c r="B26" s="198">
        <v>25618.914028585557</v>
      </c>
      <c r="C26" s="198">
        <v>51221.066956156508</v>
      </c>
      <c r="D26" s="185">
        <v>100.0654675451007</v>
      </c>
      <c r="E26" s="185">
        <v>113.55632196910375</v>
      </c>
      <c r="F26" s="185">
        <v>100.86788182697413</v>
      </c>
    </row>
    <row r="27" spans="1:6" ht="20.100000000000001" customHeight="1">
      <c r="A27" s="457" t="s">
        <v>280</v>
      </c>
      <c r="B27" s="182">
        <v>10696.080552638059</v>
      </c>
      <c r="C27" s="182">
        <v>21694.824640141334</v>
      </c>
      <c r="D27" s="183">
        <v>97.248199135671314</v>
      </c>
      <c r="E27" s="183">
        <v>107.8178210063316</v>
      </c>
      <c r="F27" s="183">
        <v>113.80188781447399</v>
      </c>
    </row>
    <row r="28" spans="1:6" ht="20.100000000000001" customHeight="1">
      <c r="A28" s="457" t="s">
        <v>281</v>
      </c>
      <c r="B28" s="182">
        <v>11774.442847689774</v>
      </c>
      <c r="C28" s="182">
        <v>23860.484763180768</v>
      </c>
      <c r="D28" s="183">
        <v>97.421827013508576</v>
      </c>
      <c r="E28" s="183">
        <v>113.96609298145313</v>
      </c>
      <c r="F28" s="183">
        <v>113.23546272824984</v>
      </c>
    </row>
    <row r="29" spans="1:6" ht="20.100000000000001" customHeight="1">
      <c r="A29" s="457" t="s">
        <v>282</v>
      </c>
      <c r="B29" s="182">
        <v>855.50467907418488</v>
      </c>
      <c r="C29" s="182">
        <v>1699.8208550755849</v>
      </c>
      <c r="D29" s="183">
        <v>101.3251555981993</v>
      </c>
      <c r="E29" s="183">
        <v>109.71581142373901</v>
      </c>
      <c r="F29" s="183">
        <v>104.75042801678751</v>
      </c>
    </row>
    <row r="30" spans="1:6" ht="20.100000000000001" customHeight="1">
      <c r="A30" s="190"/>
      <c r="B30" s="190"/>
      <c r="C30" s="191"/>
      <c r="D30" s="191"/>
      <c r="E30" s="191"/>
      <c r="F30" s="190"/>
    </row>
    <row r="31" spans="1:6" ht="20.100000000000001" customHeight="1">
      <c r="A31" s="190"/>
      <c r="B31" s="190"/>
      <c r="C31" s="191"/>
      <c r="D31" s="191"/>
      <c r="E31" s="191"/>
      <c r="F31" s="190"/>
    </row>
    <row r="32" spans="1:6" ht="20.100000000000001" customHeight="1">
      <c r="A32" s="190"/>
      <c r="B32" s="190"/>
      <c r="C32" s="191"/>
      <c r="D32" s="191"/>
      <c r="E32" s="191"/>
      <c r="F32" s="190"/>
    </row>
    <row r="33" spans="1:6" ht="20.100000000000001" customHeight="1">
      <c r="A33" s="190"/>
      <c r="B33" s="190"/>
      <c r="C33" s="191"/>
      <c r="D33" s="191"/>
      <c r="E33" s="191"/>
      <c r="F33" s="190"/>
    </row>
    <row r="34" spans="1:6" ht="20.100000000000001" customHeight="1">
      <c r="A34" s="190"/>
      <c r="B34" s="190"/>
      <c r="C34" s="191"/>
      <c r="D34" s="191"/>
      <c r="E34" s="191"/>
      <c r="F34" s="190"/>
    </row>
    <row r="35" spans="1:6" ht="15">
      <c r="A35" s="190"/>
      <c r="B35" s="190"/>
      <c r="C35" s="191"/>
      <c r="D35" s="191"/>
      <c r="E35" s="191"/>
      <c r="F35" s="190"/>
    </row>
    <row r="36" spans="1:6" ht="15">
      <c r="A36" s="190"/>
      <c r="B36" s="190"/>
      <c r="C36" s="191"/>
      <c r="D36" s="191"/>
      <c r="E36" s="191"/>
      <c r="F36" s="190"/>
    </row>
    <row r="37" spans="1:6" ht="15">
      <c r="A37" s="190"/>
      <c r="B37" s="190"/>
      <c r="C37" s="191"/>
      <c r="D37" s="191"/>
      <c r="E37" s="191"/>
      <c r="F37" s="190"/>
    </row>
    <row r="38" spans="1:6" ht="15">
      <c r="A38" s="190"/>
      <c r="B38" s="190"/>
      <c r="C38" s="191"/>
      <c r="D38" s="191"/>
      <c r="E38" s="191"/>
      <c r="F38" s="190"/>
    </row>
    <row r="39" spans="1:6" ht="15">
      <c r="A39" s="190"/>
      <c r="B39" s="190"/>
      <c r="C39" s="191"/>
      <c r="D39" s="191"/>
      <c r="E39" s="191"/>
      <c r="F39" s="190"/>
    </row>
    <row r="40" spans="1:6" ht="15">
      <c r="A40" s="190"/>
      <c r="B40" s="190"/>
      <c r="C40" s="191"/>
      <c r="D40" s="191"/>
      <c r="E40" s="191"/>
      <c r="F40" s="190"/>
    </row>
    <row r="41" spans="1:6" ht="15">
      <c r="A41" s="190"/>
      <c r="B41" s="190"/>
      <c r="C41" s="191"/>
      <c r="D41" s="191"/>
      <c r="E41" s="191"/>
      <c r="F41" s="190"/>
    </row>
    <row r="42" spans="1:6" ht="15">
      <c r="A42" s="190"/>
      <c r="B42" s="190"/>
      <c r="C42" s="191"/>
      <c r="D42" s="191"/>
      <c r="E42" s="191"/>
      <c r="F42" s="190"/>
    </row>
    <row r="43" spans="1:6" ht="15">
      <c r="A43" s="190"/>
      <c r="B43" s="190"/>
      <c r="C43" s="191"/>
      <c r="D43" s="191"/>
      <c r="E43" s="191"/>
      <c r="F43" s="190"/>
    </row>
    <row r="44" spans="1:6" ht="15">
      <c r="A44" s="190"/>
      <c r="B44" s="190"/>
      <c r="C44" s="191"/>
      <c r="D44" s="191"/>
      <c r="E44" s="191"/>
      <c r="F44" s="190"/>
    </row>
    <row r="45" spans="1:6" ht="15">
      <c r="A45" s="190"/>
      <c r="B45" s="190"/>
      <c r="C45" s="191"/>
      <c r="D45" s="191"/>
      <c r="E45" s="191"/>
      <c r="F45" s="190"/>
    </row>
    <row r="46" spans="1:6" ht="15">
      <c r="A46" s="190"/>
      <c r="B46" s="190"/>
      <c r="C46" s="191"/>
      <c r="D46" s="191"/>
      <c r="E46" s="191"/>
      <c r="F46" s="190"/>
    </row>
    <row r="47" spans="1:6" ht="15">
      <c r="A47" s="190"/>
      <c r="B47" s="190"/>
      <c r="C47" s="191"/>
      <c r="D47" s="191"/>
      <c r="E47" s="191"/>
      <c r="F47" s="190"/>
    </row>
    <row r="48" spans="1:6" ht="15">
      <c r="A48" s="190"/>
      <c r="B48" s="190"/>
      <c r="C48" s="191"/>
      <c r="D48" s="191"/>
      <c r="E48" s="191"/>
      <c r="F48" s="190"/>
    </row>
    <row r="49" spans="1:6" ht="15">
      <c r="A49" s="190"/>
      <c r="B49" s="190"/>
      <c r="C49" s="191"/>
      <c r="D49" s="191"/>
      <c r="E49" s="191"/>
      <c r="F49" s="190"/>
    </row>
    <row r="50" spans="1:6" ht="15">
      <c r="A50" s="190"/>
      <c r="B50" s="190"/>
      <c r="C50" s="191"/>
      <c r="D50" s="191"/>
      <c r="E50" s="191"/>
      <c r="F50" s="190"/>
    </row>
    <row r="51" spans="1:6" ht="15">
      <c r="A51" s="190"/>
      <c r="B51" s="190"/>
      <c r="C51" s="191"/>
      <c r="D51" s="191"/>
      <c r="E51" s="191"/>
      <c r="F51" s="190"/>
    </row>
    <row r="52" spans="1:6" ht="15">
      <c r="A52" s="190"/>
      <c r="B52" s="190"/>
      <c r="C52" s="191"/>
      <c r="D52" s="191"/>
      <c r="E52" s="191"/>
      <c r="F52" s="190"/>
    </row>
    <row r="53" spans="1:6" ht="15">
      <c r="A53" s="190"/>
      <c r="B53" s="190"/>
      <c r="C53" s="191"/>
      <c r="D53" s="191"/>
      <c r="E53" s="191"/>
      <c r="F53" s="190"/>
    </row>
    <row r="54" spans="1:6" ht="15">
      <c r="A54" s="190"/>
      <c r="B54" s="190"/>
      <c r="C54" s="191"/>
      <c r="D54" s="191"/>
      <c r="E54" s="191"/>
      <c r="F54" s="190"/>
    </row>
    <row r="55" spans="1:6" ht="15">
      <c r="A55" s="190"/>
      <c r="B55" s="190"/>
      <c r="C55" s="191"/>
      <c r="D55" s="191"/>
      <c r="E55" s="191"/>
      <c r="F55" s="190"/>
    </row>
    <row r="56" spans="1:6" ht="15">
      <c r="A56" s="190"/>
      <c r="B56" s="190"/>
      <c r="C56" s="191"/>
      <c r="D56" s="191"/>
      <c r="E56" s="191"/>
      <c r="F56" s="190"/>
    </row>
    <row r="57" spans="1:6" ht="15">
      <c r="A57" s="190"/>
      <c r="B57" s="190"/>
      <c r="C57" s="191"/>
      <c r="D57" s="191"/>
      <c r="E57" s="191"/>
      <c r="F57" s="190"/>
    </row>
    <row r="58" spans="1:6" ht="15">
      <c r="A58" s="190"/>
      <c r="B58" s="190"/>
      <c r="C58" s="191"/>
      <c r="D58" s="191"/>
      <c r="E58" s="191"/>
      <c r="F58" s="190"/>
    </row>
    <row r="59" spans="1:6" ht="15">
      <c r="A59" s="190"/>
      <c r="B59" s="190"/>
      <c r="C59" s="191"/>
      <c r="D59" s="191"/>
      <c r="E59" s="191"/>
      <c r="F59" s="190"/>
    </row>
    <row r="60" spans="1:6" ht="15">
      <c r="A60" s="190"/>
      <c r="B60" s="190"/>
      <c r="C60" s="191"/>
      <c r="D60" s="191"/>
      <c r="E60" s="191"/>
      <c r="F60" s="190"/>
    </row>
    <row r="61" spans="1:6" ht="15">
      <c r="A61" s="190"/>
      <c r="B61" s="190"/>
      <c r="C61" s="191"/>
      <c r="D61" s="191"/>
      <c r="E61" s="191"/>
      <c r="F61" s="190"/>
    </row>
    <row r="62" spans="1:6" ht="15">
      <c r="A62" s="190"/>
      <c r="B62" s="190"/>
      <c r="C62" s="191"/>
      <c r="D62" s="191"/>
      <c r="E62" s="191"/>
      <c r="F62" s="190"/>
    </row>
    <row r="63" spans="1:6" ht="15">
      <c r="A63" s="190"/>
      <c r="B63" s="190"/>
      <c r="C63" s="191"/>
      <c r="D63" s="191"/>
      <c r="E63" s="191"/>
      <c r="F63" s="190"/>
    </row>
    <row r="64" spans="1:6" ht="15">
      <c r="A64" s="190"/>
      <c r="B64" s="190"/>
      <c r="C64" s="191"/>
      <c r="D64" s="191"/>
      <c r="E64" s="191"/>
      <c r="F64" s="190"/>
    </row>
    <row r="65" spans="1:6" ht="15">
      <c r="A65" s="190"/>
      <c r="B65" s="190"/>
      <c r="C65" s="191"/>
      <c r="D65" s="191"/>
      <c r="E65" s="191"/>
      <c r="F65" s="190"/>
    </row>
    <row r="66" spans="1:6" ht="15">
      <c r="A66" s="190"/>
      <c r="B66" s="190"/>
      <c r="C66" s="191"/>
      <c r="D66" s="191"/>
      <c r="E66" s="191"/>
      <c r="F66" s="190"/>
    </row>
    <row r="67" spans="1:6" ht="15">
      <c r="A67" s="190"/>
      <c r="B67" s="190"/>
      <c r="C67" s="191"/>
      <c r="D67" s="191"/>
      <c r="E67" s="191"/>
      <c r="F67" s="190"/>
    </row>
    <row r="68" spans="1:6" ht="15">
      <c r="A68" s="190"/>
      <c r="B68" s="190"/>
      <c r="C68" s="191"/>
      <c r="D68" s="191"/>
      <c r="E68" s="191"/>
      <c r="F68" s="190"/>
    </row>
    <row r="69" spans="1:6" ht="15">
      <c r="A69" s="190"/>
      <c r="B69" s="190"/>
      <c r="C69" s="191"/>
      <c r="D69" s="191"/>
      <c r="E69" s="191"/>
      <c r="F69" s="190"/>
    </row>
    <row r="70" spans="1:6" ht="15">
      <c r="A70" s="190"/>
      <c r="B70" s="190"/>
      <c r="C70" s="191"/>
      <c r="D70" s="191"/>
      <c r="E70" s="191"/>
      <c r="F70" s="190"/>
    </row>
    <row r="71" spans="1:6" ht="15">
      <c r="A71" s="190"/>
      <c r="B71" s="190"/>
      <c r="C71" s="191"/>
      <c r="D71" s="191"/>
      <c r="E71" s="191"/>
      <c r="F71" s="190"/>
    </row>
    <row r="72" spans="1:6" ht="15">
      <c r="A72" s="190"/>
      <c r="B72" s="190"/>
      <c r="C72" s="191"/>
      <c r="D72" s="191"/>
      <c r="E72" s="191"/>
      <c r="F72" s="190"/>
    </row>
    <row r="73" spans="1:6" ht="15.75">
      <c r="A73" s="162"/>
      <c r="B73" s="162"/>
      <c r="C73" s="162"/>
      <c r="D73" s="162"/>
      <c r="E73" s="162"/>
      <c r="F73" s="162"/>
    </row>
    <row r="74" spans="1:6" ht="15.75">
      <c r="A74" s="162"/>
      <c r="B74" s="162"/>
      <c r="C74" s="162"/>
      <c r="D74" s="162"/>
      <c r="E74" s="162"/>
      <c r="F74" s="162"/>
    </row>
    <row r="75" spans="1:6" ht="15.75">
      <c r="A75" s="162"/>
      <c r="B75" s="162"/>
      <c r="C75" s="162"/>
      <c r="D75" s="162"/>
      <c r="E75" s="162"/>
      <c r="F75" s="162"/>
    </row>
    <row r="76" spans="1:6" ht="15.75">
      <c r="A76" s="162"/>
      <c r="B76" s="162"/>
      <c r="C76" s="162"/>
      <c r="D76" s="162"/>
      <c r="E76" s="162"/>
      <c r="F76" s="162"/>
    </row>
  </sheetData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99"/>
  <sheetViews>
    <sheetView tabSelected="1" zoomScale="110" zoomScaleNormal="110" workbookViewId="0">
      <selection activeCell="M17" sqref="M17"/>
    </sheetView>
  </sheetViews>
  <sheetFormatPr defaultColWidth="9" defaultRowHeight="15"/>
  <cols>
    <col min="1" max="1" width="1.5703125" style="163" customWidth="1"/>
    <col min="2" max="2" width="35" style="163" customWidth="1"/>
    <col min="3" max="5" width="9.7109375" style="163" customWidth="1"/>
    <col min="6" max="6" width="13.28515625" style="163" customWidth="1"/>
    <col min="7" max="7" width="13.85546875" style="163" customWidth="1"/>
    <col min="8" max="16384" width="9" style="163"/>
  </cols>
  <sheetData>
    <row r="1" spans="1:7" ht="20.25" customHeight="1">
      <c r="A1" s="379" t="s">
        <v>286</v>
      </c>
      <c r="B1" s="380"/>
      <c r="C1" s="380"/>
      <c r="D1" s="380"/>
      <c r="E1" s="380"/>
      <c r="F1" s="380"/>
      <c r="G1" s="380"/>
    </row>
    <row r="2" spans="1:7" ht="4.1500000000000004" customHeight="1">
      <c r="A2" s="381"/>
      <c r="B2" s="380"/>
      <c r="C2" s="380"/>
      <c r="D2" s="380"/>
      <c r="E2" s="380"/>
      <c r="F2" s="380"/>
      <c r="G2" s="380"/>
    </row>
    <row r="3" spans="1:7" ht="15" customHeight="1">
      <c r="A3" s="382"/>
      <c r="B3" s="383"/>
      <c r="C3" s="384"/>
      <c r="D3" s="384"/>
      <c r="E3" s="384"/>
      <c r="F3" s="383"/>
      <c r="G3" s="385" t="s">
        <v>287</v>
      </c>
    </row>
    <row r="4" spans="1:7" s="387" customFormat="1" ht="14.65" customHeight="1">
      <c r="A4" s="386"/>
      <c r="B4" s="386"/>
      <c r="C4" s="172" t="s">
        <v>73</v>
      </c>
      <c r="D4" s="172" t="s">
        <v>74</v>
      </c>
      <c r="E4" s="172" t="s">
        <v>26</v>
      </c>
      <c r="F4" s="458" t="s">
        <v>72</v>
      </c>
      <c r="G4" s="458" t="s">
        <v>26</v>
      </c>
    </row>
    <row r="5" spans="1:7" s="387" customFormat="1" ht="14.65" customHeight="1">
      <c r="A5" s="388"/>
      <c r="B5" s="388"/>
      <c r="C5" s="389">
        <v>2026</v>
      </c>
      <c r="D5" s="389">
        <v>2026</v>
      </c>
      <c r="E5" s="389">
        <v>2026</v>
      </c>
      <c r="F5" s="173" t="s">
        <v>27</v>
      </c>
      <c r="G5" s="173" t="s">
        <v>27</v>
      </c>
    </row>
    <row r="6" spans="1:7" s="387" customFormat="1" ht="14.65" customHeight="1">
      <c r="A6" s="388"/>
      <c r="B6" s="388"/>
      <c r="C6" s="389"/>
      <c r="D6" s="389"/>
      <c r="E6" s="389"/>
      <c r="F6" s="173" t="s">
        <v>30</v>
      </c>
      <c r="G6" s="173" t="s">
        <v>30</v>
      </c>
    </row>
    <row r="7" spans="1:7" s="387" customFormat="1" ht="14.65" customHeight="1">
      <c r="A7" s="388"/>
      <c r="B7" s="388"/>
      <c r="C7" s="390"/>
      <c r="D7" s="390"/>
      <c r="E7" s="390"/>
      <c r="F7" s="174" t="s">
        <v>10</v>
      </c>
      <c r="G7" s="174" t="s">
        <v>10</v>
      </c>
    </row>
    <row r="8" spans="1:7" ht="18" customHeight="1">
      <c r="A8" s="391" t="s">
        <v>194</v>
      </c>
      <c r="B8" s="382"/>
      <c r="C8" s="392">
        <v>2453724</v>
      </c>
      <c r="D8" s="393">
        <v>2228372</v>
      </c>
      <c r="E8" s="393">
        <v>4682096</v>
      </c>
      <c r="F8" s="394">
        <v>117.65844502727631</v>
      </c>
      <c r="G8" s="394">
        <v>118.10355411005689</v>
      </c>
    </row>
    <row r="9" spans="1:7" ht="15" customHeight="1">
      <c r="A9" s="395" t="s">
        <v>277</v>
      </c>
      <c r="B9" s="395"/>
      <c r="C9" s="396"/>
      <c r="D9" s="397"/>
      <c r="E9" s="397"/>
      <c r="F9" s="398"/>
      <c r="G9" s="398"/>
    </row>
    <row r="10" spans="1:7" ht="15" customHeight="1">
      <c r="A10" s="382"/>
      <c r="B10" s="399" t="s">
        <v>282</v>
      </c>
      <c r="C10" s="396">
        <v>1954511</v>
      </c>
      <c r="D10" s="400">
        <v>1876857</v>
      </c>
      <c r="E10" s="400">
        <v>3831368</v>
      </c>
      <c r="F10" s="401">
        <v>117.25380291738693</v>
      </c>
      <c r="G10" s="401">
        <v>112.75962610133148</v>
      </c>
    </row>
    <row r="11" spans="1:7" ht="15" customHeight="1">
      <c r="A11" s="382"/>
      <c r="B11" s="399" t="s">
        <v>279</v>
      </c>
      <c r="C11" s="396">
        <v>58522</v>
      </c>
      <c r="D11" s="400">
        <v>50969</v>
      </c>
      <c r="E11" s="400">
        <v>109491</v>
      </c>
      <c r="F11" s="401">
        <v>93.608698047714384</v>
      </c>
      <c r="G11" s="401">
        <v>110.19181997504126</v>
      </c>
    </row>
    <row r="12" spans="1:7" ht="15" customHeight="1">
      <c r="A12" s="382"/>
      <c r="B12" s="399" t="s">
        <v>281</v>
      </c>
      <c r="C12" s="396">
        <v>440691</v>
      </c>
      <c r="D12" s="400">
        <v>300546</v>
      </c>
      <c r="E12" s="400">
        <v>741237</v>
      </c>
      <c r="F12" s="401">
        <v>125.85420148414039</v>
      </c>
      <c r="G12" s="401">
        <v>158.6497805404311</v>
      </c>
    </row>
    <row r="13" spans="1:7" ht="15" customHeight="1">
      <c r="A13" s="402" t="s">
        <v>288</v>
      </c>
      <c r="B13" s="402"/>
      <c r="C13" s="403"/>
      <c r="D13" s="403"/>
      <c r="E13" s="403"/>
      <c r="F13" s="404"/>
      <c r="G13" s="404"/>
    </row>
    <row r="14" spans="1:7" ht="15" customHeight="1">
      <c r="A14" s="382"/>
      <c r="B14" s="405" t="s">
        <v>289</v>
      </c>
      <c r="C14" s="392">
        <v>1804109</v>
      </c>
      <c r="D14" s="393">
        <v>1609363</v>
      </c>
      <c r="E14" s="393">
        <v>3413472</v>
      </c>
      <c r="F14" s="394">
        <v>107.88980613645258</v>
      </c>
      <c r="G14" s="394">
        <v>110.16314057277363</v>
      </c>
    </row>
    <row r="15" spans="1:7" ht="15" customHeight="1">
      <c r="A15" s="382"/>
      <c r="B15" s="406" t="s">
        <v>290</v>
      </c>
      <c r="C15" s="396">
        <v>459435</v>
      </c>
      <c r="D15" s="400">
        <v>463147</v>
      </c>
      <c r="E15" s="400">
        <v>922582</v>
      </c>
      <c r="F15" s="401">
        <v>121.6424023761854</v>
      </c>
      <c r="G15" s="401">
        <v>96.535221969945013</v>
      </c>
    </row>
    <row r="16" spans="1:7" ht="15" customHeight="1">
      <c r="A16" s="382"/>
      <c r="B16" s="406" t="s">
        <v>291</v>
      </c>
      <c r="C16" s="396">
        <v>489669</v>
      </c>
      <c r="D16" s="407">
        <v>481589</v>
      </c>
      <c r="E16" s="407">
        <v>971258</v>
      </c>
      <c r="F16" s="408">
        <v>102.89791592774759</v>
      </c>
      <c r="G16" s="408">
        <v>109.72906042194359</v>
      </c>
    </row>
    <row r="17" spans="1:10" ht="15" customHeight="1">
      <c r="A17" s="382"/>
      <c r="B17" s="406" t="s">
        <v>260</v>
      </c>
      <c r="C17" s="396">
        <v>84532</v>
      </c>
      <c r="D17" s="407">
        <v>67047</v>
      </c>
      <c r="E17" s="407">
        <v>151579</v>
      </c>
      <c r="F17" s="408">
        <v>89.292420791881426</v>
      </c>
      <c r="G17" s="408">
        <v>102.83653780919686</v>
      </c>
    </row>
    <row r="18" spans="1:10" ht="15" customHeight="1">
      <c r="A18" s="382"/>
      <c r="B18" s="406" t="s">
        <v>264</v>
      </c>
      <c r="C18" s="396">
        <v>101292</v>
      </c>
      <c r="D18" s="407">
        <v>119112</v>
      </c>
      <c r="E18" s="407">
        <v>220404</v>
      </c>
      <c r="F18" s="408">
        <v>93.841438914668828</v>
      </c>
      <c r="G18" s="408">
        <v>100.96288627680919</v>
      </c>
    </row>
    <row r="19" spans="1:10" ht="15" customHeight="1">
      <c r="A19" s="382"/>
      <c r="B19" s="406" t="s">
        <v>269</v>
      </c>
      <c r="C19" s="396">
        <v>62441</v>
      </c>
      <c r="D19" s="407">
        <v>57578</v>
      </c>
      <c r="E19" s="407">
        <v>120019</v>
      </c>
      <c r="F19" s="408">
        <v>95.881833774624909</v>
      </c>
      <c r="G19" s="408">
        <v>116.53914124249897</v>
      </c>
    </row>
    <row r="20" spans="1:10" ht="15" customHeight="1">
      <c r="A20" s="382"/>
      <c r="B20" s="406" t="s">
        <v>292</v>
      </c>
      <c r="C20" s="396">
        <v>44755</v>
      </c>
      <c r="D20" s="407">
        <v>38682</v>
      </c>
      <c r="E20" s="407">
        <v>83437</v>
      </c>
      <c r="F20" s="408">
        <v>103.10251079481849</v>
      </c>
      <c r="G20" s="408">
        <v>106.99520402144086</v>
      </c>
    </row>
    <row r="21" spans="1:10" ht="15" customHeight="1">
      <c r="A21" s="382"/>
      <c r="B21" s="406" t="s">
        <v>258</v>
      </c>
      <c r="C21" s="396">
        <v>39165</v>
      </c>
      <c r="D21" s="407">
        <v>30549</v>
      </c>
      <c r="E21" s="407">
        <v>69714</v>
      </c>
      <c r="F21" s="408">
        <v>118.1733782058721</v>
      </c>
      <c r="G21" s="408">
        <v>134.92684059766199</v>
      </c>
    </row>
    <row r="22" spans="1:10" ht="15" customHeight="1">
      <c r="A22" s="382"/>
      <c r="B22" s="406" t="s">
        <v>293</v>
      </c>
      <c r="C22" s="396">
        <v>223025</v>
      </c>
      <c r="D22" s="407">
        <v>54205</v>
      </c>
      <c r="E22" s="407">
        <v>277230</v>
      </c>
      <c r="F22" s="408">
        <v>129.31754309789534</v>
      </c>
      <c r="G22" s="408">
        <v>195.14141998589389</v>
      </c>
    </row>
    <row r="23" spans="1:10" ht="15" customHeight="1">
      <c r="A23" s="382"/>
      <c r="B23" s="406" t="s">
        <v>271</v>
      </c>
      <c r="C23" s="396">
        <v>60524</v>
      </c>
      <c r="D23" s="407">
        <v>50532</v>
      </c>
      <c r="E23" s="407">
        <v>111056</v>
      </c>
      <c r="F23" s="408">
        <v>168.42315768423157</v>
      </c>
      <c r="G23" s="408">
        <v>171.96389030829502</v>
      </c>
    </row>
    <row r="24" spans="1:10" ht="15" customHeight="1">
      <c r="A24" s="382"/>
      <c r="B24" s="406" t="s">
        <v>294</v>
      </c>
      <c r="C24" s="396">
        <v>11206</v>
      </c>
      <c r="D24" s="407">
        <v>15543</v>
      </c>
      <c r="E24" s="407">
        <v>26749</v>
      </c>
      <c r="F24" s="408">
        <v>83.966290313867432</v>
      </c>
      <c r="G24" s="408">
        <v>79.650418366435389</v>
      </c>
    </row>
    <row r="25" spans="1:10" ht="15" customHeight="1">
      <c r="A25" s="382"/>
      <c r="B25" s="406" t="s">
        <v>295</v>
      </c>
      <c r="C25" s="396">
        <v>27253</v>
      </c>
      <c r="D25" s="407">
        <v>18421</v>
      </c>
      <c r="E25" s="407">
        <v>45674</v>
      </c>
      <c r="F25" s="408">
        <v>110.46414008155435</v>
      </c>
      <c r="G25" s="408">
        <v>127.04867872044505</v>
      </c>
    </row>
    <row r="26" spans="1:10" ht="15" customHeight="1">
      <c r="A26" s="382"/>
      <c r="B26" s="406" t="s">
        <v>296</v>
      </c>
      <c r="C26" s="396">
        <v>87604</v>
      </c>
      <c r="D26" s="409">
        <v>70856</v>
      </c>
      <c r="E26" s="409">
        <v>158460</v>
      </c>
      <c r="F26" s="410">
        <v>162.2235450341133</v>
      </c>
      <c r="G26" s="410">
        <v>171.83941700826338</v>
      </c>
    </row>
    <row r="27" spans="1:10" ht="15" customHeight="1">
      <c r="A27" s="382"/>
      <c r="B27" s="406" t="s">
        <v>297</v>
      </c>
      <c r="C27" s="396">
        <v>113208</v>
      </c>
      <c r="D27" s="400">
        <v>142102</v>
      </c>
      <c r="E27" s="400">
        <v>255310</v>
      </c>
      <c r="F27" s="401">
        <v>85.253356691184408</v>
      </c>
      <c r="G27" s="401">
        <v>87.737204203523106</v>
      </c>
    </row>
    <row r="28" spans="1:10" ht="15" customHeight="1">
      <c r="A28" s="382"/>
      <c r="B28" s="405" t="s">
        <v>298</v>
      </c>
      <c r="C28" s="392">
        <v>136671</v>
      </c>
      <c r="D28" s="411">
        <v>141828</v>
      </c>
      <c r="E28" s="411">
        <v>278499</v>
      </c>
      <c r="F28" s="412">
        <v>121.25056637970096</v>
      </c>
      <c r="G28" s="412">
        <v>117.69536020826025</v>
      </c>
    </row>
    <row r="29" spans="1:10" ht="15" customHeight="1">
      <c r="A29" s="382"/>
      <c r="B29" s="406" t="s">
        <v>299</v>
      </c>
      <c r="C29" s="396">
        <v>103597</v>
      </c>
      <c r="D29" s="407">
        <v>105981</v>
      </c>
      <c r="E29" s="407">
        <v>209578</v>
      </c>
      <c r="F29" s="408">
        <v>120.87800538345728</v>
      </c>
      <c r="G29" s="408">
        <v>116.29396162340329</v>
      </c>
    </row>
    <row r="30" spans="1:10" ht="15" customHeight="1">
      <c r="A30" s="382"/>
      <c r="B30" s="406" t="s">
        <v>270</v>
      </c>
      <c r="C30" s="396">
        <v>23083</v>
      </c>
      <c r="D30" s="407">
        <v>26971</v>
      </c>
      <c r="E30" s="407">
        <v>50054</v>
      </c>
      <c r="F30" s="408">
        <v>122.87471526195898</v>
      </c>
      <c r="G30" s="408">
        <v>122.87713268687861</v>
      </c>
    </row>
    <row r="31" spans="1:10" ht="15" customHeight="1">
      <c r="A31" s="382"/>
      <c r="B31" s="406" t="s">
        <v>297</v>
      </c>
      <c r="C31" s="396">
        <v>9991</v>
      </c>
      <c r="D31" s="400">
        <v>8876</v>
      </c>
      <c r="E31" s="400">
        <v>18867</v>
      </c>
      <c r="F31" s="401">
        <v>120.84411164057182</v>
      </c>
      <c r="G31" s="401">
        <v>120.34060466896288</v>
      </c>
    </row>
    <row r="32" spans="1:10" ht="15" customHeight="1">
      <c r="A32" s="382"/>
      <c r="B32" s="405" t="s">
        <v>300</v>
      </c>
      <c r="C32" s="392">
        <v>423988</v>
      </c>
      <c r="D32" s="411">
        <v>423471</v>
      </c>
      <c r="E32" s="411">
        <v>847459</v>
      </c>
      <c r="F32" s="412">
        <v>176.66560979883354</v>
      </c>
      <c r="G32" s="412">
        <v>167.36757079151408</v>
      </c>
      <c r="H32" s="413"/>
      <c r="I32" s="413"/>
      <c r="J32" s="413"/>
    </row>
    <row r="33" spans="1:7" ht="15" customHeight="1">
      <c r="A33" s="382"/>
      <c r="B33" s="406" t="s">
        <v>301</v>
      </c>
      <c r="C33" s="396">
        <v>125449</v>
      </c>
      <c r="D33" s="407">
        <v>121493</v>
      </c>
      <c r="E33" s="407">
        <v>246942</v>
      </c>
      <c r="F33" s="408">
        <v>332.85753424657531</v>
      </c>
      <c r="G33" s="408">
        <v>312.52546984749728</v>
      </c>
    </row>
    <row r="34" spans="1:7" ht="15" customHeight="1">
      <c r="A34" s="382"/>
      <c r="B34" s="406" t="s">
        <v>267</v>
      </c>
      <c r="C34" s="396">
        <v>41119</v>
      </c>
      <c r="D34" s="407">
        <v>43868</v>
      </c>
      <c r="E34" s="407">
        <v>84987</v>
      </c>
      <c r="F34" s="408">
        <v>112.05681005415346</v>
      </c>
      <c r="G34" s="408">
        <v>117.089401099431</v>
      </c>
    </row>
    <row r="35" spans="1:7" ht="15" customHeight="1">
      <c r="A35" s="382"/>
      <c r="B35" s="406" t="s">
        <v>302</v>
      </c>
      <c r="C35" s="396">
        <v>35101</v>
      </c>
      <c r="D35" s="407">
        <v>40411</v>
      </c>
      <c r="E35" s="407">
        <v>75512</v>
      </c>
      <c r="F35" s="408">
        <v>115.34794770794086</v>
      </c>
      <c r="G35" s="408">
        <v>119.77286425784348</v>
      </c>
    </row>
    <row r="36" spans="1:7" ht="15" customHeight="1">
      <c r="A36" s="382"/>
      <c r="B36" s="406" t="s">
        <v>303</v>
      </c>
      <c r="C36" s="396">
        <v>33037</v>
      </c>
      <c r="D36" s="407">
        <v>39032</v>
      </c>
      <c r="E36" s="407">
        <v>72069</v>
      </c>
      <c r="F36" s="408">
        <v>117.10419729381056</v>
      </c>
      <c r="G36" s="408">
        <v>117.51977170811251</v>
      </c>
    </row>
    <row r="37" spans="1:7" ht="15" customHeight="1">
      <c r="A37" s="382"/>
      <c r="B37" s="406" t="s">
        <v>304</v>
      </c>
      <c r="C37" s="396">
        <v>7493</v>
      </c>
      <c r="D37" s="407">
        <v>6172</v>
      </c>
      <c r="E37" s="407">
        <v>13665</v>
      </c>
      <c r="F37" s="408">
        <v>101.98281559814937</v>
      </c>
      <c r="G37" s="408">
        <v>117.43726366448952</v>
      </c>
    </row>
    <row r="38" spans="1:7" ht="15" customHeight="1">
      <c r="A38" s="382"/>
      <c r="B38" s="406" t="s">
        <v>265</v>
      </c>
      <c r="C38" s="396">
        <v>9458</v>
      </c>
      <c r="D38" s="407">
        <v>10583</v>
      </c>
      <c r="E38" s="407">
        <v>20041</v>
      </c>
      <c r="F38" s="408">
        <v>124.14076246334311</v>
      </c>
      <c r="G38" s="408">
        <v>124.32382133995037</v>
      </c>
    </row>
    <row r="39" spans="1:7" ht="15" customHeight="1">
      <c r="A39" s="382"/>
      <c r="B39" s="406" t="s">
        <v>305</v>
      </c>
      <c r="C39" s="396">
        <v>16461</v>
      </c>
      <c r="D39" s="407">
        <v>11116</v>
      </c>
      <c r="E39" s="407">
        <v>27577</v>
      </c>
      <c r="F39" s="408">
        <v>114.6097535828436</v>
      </c>
      <c r="G39" s="408">
        <v>130.1477181556468</v>
      </c>
    </row>
    <row r="40" spans="1:7" ht="15" customHeight="1">
      <c r="A40" s="382"/>
      <c r="B40" s="406" t="s">
        <v>306</v>
      </c>
      <c r="C40" s="396">
        <v>7999</v>
      </c>
      <c r="D40" s="407">
        <v>6866</v>
      </c>
      <c r="E40" s="407">
        <v>14865</v>
      </c>
      <c r="F40" s="408">
        <v>136.28423977768955</v>
      </c>
      <c r="G40" s="408">
        <v>134.08803896806782</v>
      </c>
    </row>
    <row r="41" spans="1:7" ht="15" customHeight="1">
      <c r="A41" s="382"/>
      <c r="B41" s="406" t="s">
        <v>307</v>
      </c>
      <c r="C41" s="396">
        <v>5656</v>
      </c>
      <c r="D41" s="407">
        <v>7939</v>
      </c>
      <c r="E41" s="407">
        <v>13595</v>
      </c>
      <c r="F41" s="408">
        <v>129.72222222222223</v>
      </c>
      <c r="G41" s="408">
        <v>123.38899981847887</v>
      </c>
    </row>
    <row r="42" spans="1:7" ht="15" customHeight="1">
      <c r="A42" s="382"/>
      <c r="B42" s="406" t="s">
        <v>308</v>
      </c>
      <c r="C42" s="396">
        <v>5067</v>
      </c>
      <c r="D42" s="407">
        <v>5641</v>
      </c>
      <c r="E42" s="407">
        <v>10708</v>
      </c>
      <c r="F42" s="408">
        <v>135.21093000958771</v>
      </c>
      <c r="G42" s="408">
        <v>131.04883123240728</v>
      </c>
    </row>
    <row r="43" spans="1:7" ht="15" customHeight="1">
      <c r="A43" s="382"/>
      <c r="B43" s="406" t="s">
        <v>309</v>
      </c>
      <c r="C43" s="396">
        <v>3237</v>
      </c>
      <c r="D43" s="407">
        <v>4208</v>
      </c>
      <c r="E43" s="407">
        <v>7445</v>
      </c>
      <c r="F43" s="408">
        <v>132.99620733249051</v>
      </c>
      <c r="G43" s="408">
        <v>130.72870939420545</v>
      </c>
    </row>
    <row r="44" spans="1:7" ht="15" customHeight="1">
      <c r="A44" s="382"/>
      <c r="B44" s="406" t="s">
        <v>310</v>
      </c>
      <c r="C44" s="396">
        <v>4588</v>
      </c>
      <c r="D44" s="407">
        <v>5688</v>
      </c>
      <c r="E44" s="407">
        <v>10276</v>
      </c>
      <c r="F44" s="408">
        <v>139.82300884955751</v>
      </c>
      <c r="G44" s="408">
        <v>131.20531154239018</v>
      </c>
    </row>
    <row r="45" spans="1:7" ht="15" customHeight="1">
      <c r="A45" s="382"/>
      <c r="B45" s="414" t="s">
        <v>311</v>
      </c>
      <c r="C45" s="396">
        <v>4666</v>
      </c>
      <c r="D45" s="415">
        <v>5672</v>
      </c>
      <c r="E45" s="415">
        <v>10338</v>
      </c>
      <c r="F45" s="404">
        <v>137.97129652152762</v>
      </c>
      <c r="G45" s="404">
        <v>129.500187899286</v>
      </c>
    </row>
    <row r="46" spans="1:7" ht="15" customHeight="1">
      <c r="A46" s="382"/>
      <c r="B46" s="406" t="s">
        <v>312</v>
      </c>
      <c r="C46" s="396">
        <v>17240</v>
      </c>
      <c r="D46" s="407">
        <v>18463</v>
      </c>
      <c r="E46" s="407">
        <v>35703</v>
      </c>
      <c r="F46" s="408">
        <v>145.91796411918122</v>
      </c>
      <c r="G46" s="408">
        <v>167.37611926304439</v>
      </c>
    </row>
    <row r="47" spans="1:7" ht="15" customHeight="1">
      <c r="A47" s="382"/>
      <c r="B47" s="406" t="s">
        <v>297</v>
      </c>
      <c r="C47" s="396">
        <v>107417</v>
      </c>
      <c r="D47" s="416">
        <v>96319</v>
      </c>
      <c r="E47" s="416">
        <v>203736</v>
      </c>
      <c r="F47" s="417">
        <v>300.18075856265779</v>
      </c>
      <c r="G47" s="417">
        <v>188.09409505520884</v>
      </c>
    </row>
    <row r="48" spans="1:7" ht="15" customHeight="1">
      <c r="A48" s="382"/>
      <c r="B48" s="405" t="s">
        <v>313</v>
      </c>
      <c r="C48" s="392">
        <v>81637</v>
      </c>
      <c r="D48" s="411">
        <v>48915</v>
      </c>
      <c r="E48" s="411">
        <v>130552</v>
      </c>
      <c r="F48" s="412">
        <v>117.96980513216285</v>
      </c>
      <c r="G48" s="412">
        <v>114.81439137432173</v>
      </c>
    </row>
    <row r="49" spans="1:7" ht="15" customHeight="1">
      <c r="A49" s="382"/>
      <c r="B49" s="406" t="s">
        <v>314</v>
      </c>
      <c r="C49" s="396">
        <v>75021</v>
      </c>
      <c r="D49" s="407">
        <v>45121</v>
      </c>
      <c r="E49" s="407">
        <v>120142</v>
      </c>
      <c r="F49" s="408">
        <v>117.76942552136352</v>
      </c>
      <c r="G49" s="408">
        <v>114.62071992138681</v>
      </c>
    </row>
    <row r="50" spans="1:7" ht="15" customHeight="1">
      <c r="A50" s="382"/>
      <c r="B50" s="406" t="s">
        <v>315</v>
      </c>
      <c r="C50" s="396">
        <v>6415</v>
      </c>
      <c r="D50" s="407">
        <v>3685</v>
      </c>
      <c r="E50" s="407">
        <v>10100</v>
      </c>
      <c r="F50" s="408">
        <v>121.57703728142528</v>
      </c>
      <c r="G50" s="408">
        <v>116.96583671105965</v>
      </c>
    </row>
    <row r="51" spans="1:7" ht="15" customHeight="1">
      <c r="A51" s="382"/>
      <c r="B51" s="406" t="s">
        <v>297</v>
      </c>
      <c r="C51" s="396">
        <v>201</v>
      </c>
      <c r="D51" s="400">
        <v>109</v>
      </c>
      <c r="E51" s="400">
        <v>310</v>
      </c>
      <c r="F51" s="401">
        <v>90.833333333333329</v>
      </c>
      <c r="G51" s="401">
        <v>121.56862745098039</v>
      </c>
    </row>
    <row r="52" spans="1:7" ht="15" customHeight="1">
      <c r="A52" s="382"/>
      <c r="B52" s="405" t="s">
        <v>316</v>
      </c>
      <c r="C52" s="392">
        <v>7319</v>
      </c>
      <c r="D52" s="411">
        <v>4795</v>
      </c>
      <c r="E52" s="411">
        <v>12114</v>
      </c>
      <c r="F52" s="412">
        <v>116.29881154499151</v>
      </c>
      <c r="G52" s="412">
        <v>132.2777899104608</v>
      </c>
    </row>
    <row r="53" spans="1:7" ht="18" customHeight="1">
      <c r="A53" s="418"/>
      <c r="B53" s="419"/>
      <c r="C53" s="419"/>
      <c r="D53" s="419"/>
      <c r="E53" s="419"/>
      <c r="F53" s="419"/>
      <c r="G53" s="419"/>
    </row>
    <row r="54" spans="1:7" ht="18" customHeight="1">
      <c r="A54" s="418"/>
      <c r="B54" s="418"/>
      <c r="C54" s="418"/>
      <c r="D54" s="418"/>
      <c r="E54" s="418"/>
      <c r="F54" s="418"/>
      <c r="G54" s="418"/>
    </row>
    <row r="55" spans="1:7" ht="18" customHeight="1">
      <c r="A55" s="418"/>
      <c r="B55" s="419"/>
      <c r="C55" s="419"/>
      <c r="D55" s="419"/>
      <c r="E55" s="419"/>
      <c r="F55" s="419"/>
      <c r="G55" s="419"/>
    </row>
    <row r="56" spans="1:7" ht="18" customHeight="1">
      <c r="A56" s="418"/>
      <c r="B56" s="418"/>
      <c r="C56" s="420"/>
      <c r="D56" s="420"/>
      <c r="E56" s="420"/>
      <c r="F56" s="418"/>
      <c r="G56" s="418"/>
    </row>
    <row r="57" spans="1:7" ht="18" customHeight="1">
      <c r="A57" s="418"/>
      <c r="B57" s="418"/>
      <c r="C57" s="418"/>
      <c r="D57" s="418"/>
      <c r="E57" s="418"/>
      <c r="F57" s="418"/>
      <c r="G57" s="418"/>
    </row>
    <row r="58" spans="1:7" ht="18" customHeight="1">
      <c r="A58" s="418"/>
      <c r="B58" s="418"/>
      <c r="C58" s="418"/>
      <c r="D58" s="418"/>
      <c r="E58" s="418"/>
      <c r="F58" s="418"/>
      <c r="G58" s="421"/>
    </row>
    <row r="59" spans="1:7" ht="18" customHeight="1">
      <c r="A59" s="418"/>
      <c r="B59" s="418"/>
      <c r="C59" s="418"/>
      <c r="D59" s="418"/>
      <c r="E59" s="418"/>
      <c r="F59" s="418"/>
      <c r="G59" s="421"/>
    </row>
    <row r="60" spans="1:7" ht="18" customHeight="1">
      <c r="A60" s="418"/>
      <c r="B60" s="418"/>
      <c r="C60" s="418"/>
      <c r="D60" s="418"/>
      <c r="E60" s="418"/>
      <c r="F60" s="418"/>
      <c r="G60" s="421"/>
    </row>
    <row r="61" spans="1:7">
      <c r="A61" s="418"/>
      <c r="B61" s="418"/>
      <c r="C61" s="418"/>
      <c r="D61" s="418"/>
      <c r="E61" s="418"/>
      <c r="F61" s="418"/>
      <c r="G61" s="421"/>
    </row>
    <row r="62" spans="1:7">
      <c r="A62" s="418"/>
      <c r="B62" s="418"/>
      <c r="C62" s="418"/>
      <c r="D62" s="418"/>
      <c r="E62" s="418"/>
      <c r="F62" s="418"/>
      <c r="G62" s="421"/>
    </row>
    <row r="63" spans="1:7">
      <c r="A63" s="418"/>
      <c r="B63" s="418"/>
      <c r="C63" s="418"/>
      <c r="D63" s="418"/>
      <c r="E63" s="418"/>
      <c r="F63" s="418"/>
      <c r="G63" s="421"/>
    </row>
    <row r="64" spans="1:7">
      <c r="A64" s="418"/>
      <c r="B64" s="418"/>
      <c r="C64" s="418"/>
      <c r="D64" s="418"/>
      <c r="E64" s="418"/>
      <c r="F64" s="418"/>
      <c r="G64" s="421"/>
    </row>
    <row r="65" spans="1:7">
      <c r="A65" s="418"/>
      <c r="B65" s="418"/>
      <c r="C65" s="418"/>
      <c r="D65" s="418"/>
      <c r="E65" s="418"/>
      <c r="F65" s="418"/>
      <c r="G65" s="421"/>
    </row>
    <row r="66" spans="1:7">
      <c r="A66" s="418"/>
      <c r="B66" s="418"/>
      <c r="C66" s="418"/>
      <c r="D66" s="418"/>
      <c r="E66" s="418"/>
      <c r="F66" s="418"/>
      <c r="G66" s="421"/>
    </row>
    <row r="67" spans="1:7">
      <c r="A67" s="418"/>
      <c r="B67" s="418"/>
      <c r="C67" s="418"/>
      <c r="D67" s="418"/>
      <c r="E67" s="418"/>
      <c r="F67" s="418"/>
      <c r="G67" s="421"/>
    </row>
    <row r="68" spans="1:7">
      <c r="A68" s="418"/>
      <c r="B68" s="418"/>
      <c r="C68" s="418"/>
      <c r="D68" s="418"/>
      <c r="E68" s="418"/>
      <c r="F68" s="418"/>
      <c r="G68" s="421"/>
    </row>
    <row r="69" spans="1:7">
      <c r="A69" s="418"/>
      <c r="B69" s="418"/>
      <c r="C69" s="418"/>
      <c r="D69" s="418"/>
      <c r="E69" s="418"/>
      <c r="F69" s="418"/>
      <c r="G69" s="418"/>
    </row>
    <row r="70" spans="1:7">
      <c r="A70" s="418"/>
      <c r="B70" s="418"/>
      <c r="C70" s="418"/>
      <c r="D70" s="418"/>
      <c r="E70" s="418"/>
      <c r="F70" s="418"/>
      <c r="G70" s="418"/>
    </row>
    <row r="71" spans="1:7">
      <c r="A71" s="418"/>
      <c r="B71" s="418"/>
      <c r="C71" s="418"/>
      <c r="D71" s="418"/>
      <c r="E71" s="418"/>
      <c r="F71" s="418"/>
      <c r="G71" s="418"/>
    </row>
    <row r="72" spans="1:7">
      <c r="A72" s="418"/>
      <c r="B72" s="418"/>
      <c r="C72" s="418"/>
      <c r="D72" s="418"/>
      <c r="E72" s="418"/>
      <c r="F72" s="418"/>
      <c r="G72" s="418"/>
    </row>
    <row r="73" spans="1:7">
      <c r="A73" s="418"/>
      <c r="B73" s="418"/>
      <c r="C73" s="418"/>
      <c r="D73" s="418"/>
      <c r="E73" s="418"/>
      <c r="F73" s="418"/>
      <c r="G73" s="418"/>
    </row>
    <row r="74" spans="1:7">
      <c r="A74" s="418"/>
      <c r="B74" s="418"/>
      <c r="C74" s="418"/>
      <c r="D74" s="418"/>
      <c r="E74" s="418"/>
      <c r="F74" s="418"/>
      <c r="G74" s="418"/>
    </row>
    <row r="75" spans="1:7">
      <c r="A75" s="418"/>
      <c r="B75" s="418"/>
      <c r="C75" s="418"/>
      <c r="D75" s="418"/>
      <c r="E75" s="418"/>
      <c r="F75" s="418"/>
      <c r="G75" s="418"/>
    </row>
    <row r="76" spans="1:7">
      <c r="A76" s="418"/>
      <c r="B76" s="418"/>
      <c r="C76" s="418"/>
      <c r="D76" s="418"/>
      <c r="E76" s="418"/>
      <c r="F76" s="418"/>
      <c r="G76" s="418"/>
    </row>
    <row r="77" spans="1:7">
      <c r="A77" s="418"/>
      <c r="B77" s="418"/>
      <c r="C77" s="418"/>
      <c r="D77" s="418"/>
      <c r="E77" s="418"/>
      <c r="F77" s="418"/>
      <c r="G77" s="418"/>
    </row>
    <row r="78" spans="1:7">
      <c r="A78" s="418"/>
      <c r="B78" s="418"/>
      <c r="C78" s="418"/>
      <c r="D78" s="418"/>
      <c r="E78" s="418"/>
      <c r="F78" s="418"/>
      <c r="G78" s="418"/>
    </row>
    <row r="79" spans="1:7">
      <c r="A79" s="418"/>
      <c r="B79" s="418"/>
      <c r="C79" s="418"/>
      <c r="D79" s="418"/>
      <c r="E79" s="418"/>
      <c r="F79" s="418"/>
      <c r="G79" s="418"/>
    </row>
    <row r="80" spans="1:7">
      <c r="A80" s="418"/>
      <c r="B80" s="418"/>
      <c r="C80" s="418"/>
      <c r="D80" s="418"/>
      <c r="E80" s="418"/>
      <c r="F80" s="418"/>
      <c r="G80" s="418"/>
    </row>
    <row r="81" spans="1:7">
      <c r="A81" s="418"/>
      <c r="B81" s="418"/>
      <c r="C81" s="418"/>
      <c r="D81" s="418"/>
      <c r="E81" s="418"/>
      <c r="F81" s="418"/>
      <c r="G81" s="418"/>
    </row>
    <row r="82" spans="1:7">
      <c r="A82" s="418"/>
      <c r="B82" s="418"/>
      <c r="C82" s="418"/>
      <c r="D82" s="418"/>
      <c r="E82" s="418"/>
      <c r="F82" s="418"/>
      <c r="G82" s="418"/>
    </row>
    <row r="83" spans="1:7">
      <c r="A83" s="418"/>
      <c r="B83" s="418"/>
      <c r="C83" s="418"/>
      <c r="D83" s="418"/>
      <c r="E83" s="418"/>
      <c r="F83" s="418"/>
      <c r="G83" s="418"/>
    </row>
    <row r="84" spans="1:7">
      <c r="A84" s="418"/>
      <c r="B84" s="418"/>
      <c r="C84" s="418"/>
      <c r="D84" s="418"/>
      <c r="E84" s="418"/>
      <c r="F84" s="418"/>
      <c r="G84" s="418"/>
    </row>
    <row r="85" spans="1:7">
      <c r="A85" s="418"/>
      <c r="B85" s="418"/>
      <c r="C85" s="418"/>
      <c r="D85" s="418"/>
      <c r="E85" s="418"/>
      <c r="F85" s="418"/>
      <c r="G85" s="418"/>
    </row>
    <row r="86" spans="1:7">
      <c r="A86" s="418"/>
      <c r="B86" s="418"/>
      <c r="C86" s="418"/>
      <c r="D86" s="418"/>
      <c r="E86" s="418"/>
      <c r="F86" s="418"/>
      <c r="G86" s="418"/>
    </row>
    <row r="87" spans="1:7">
      <c r="A87" s="418"/>
      <c r="B87" s="418"/>
      <c r="C87" s="418"/>
      <c r="D87" s="418"/>
      <c r="E87" s="418"/>
      <c r="F87" s="418"/>
      <c r="G87" s="418"/>
    </row>
    <row r="88" spans="1:7">
      <c r="A88" s="418"/>
      <c r="B88" s="418"/>
      <c r="C88" s="418"/>
      <c r="D88" s="418"/>
      <c r="E88" s="418"/>
      <c r="F88" s="418"/>
      <c r="G88" s="418"/>
    </row>
    <row r="89" spans="1:7">
      <c r="A89" s="418"/>
      <c r="B89" s="418"/>
      <c r="C89" s="418"/>
      <c r="D89" s="418"/>
      <c r="E89" s="418"/>
      <c r="F89" s="418"/>
      <c r="G89" s="418"/>
    </row>
    <row r="90" spans="1:7">
      <c r="A90" s="418"/>
      <c r="B90" s="418"/>
      <c r="C90" s="418"/>
      <c r="D90" s="418"/>
      <c r="E90" s="418"/>
      <c r="F90" s="418"/>
      <c r="G90" s="418"/>
    </row>
    <row r="91" spans="1:7">
      <c r="A91" s="418"/>
      <c r="B91" s="418"/>
      <c r="C91" s="418"/>
      <c r="D91" s="418"/>
      <c r="E91" s="418"/>
      <c r="F91" s="418"/>
      <c r="G91" s="418"/>
    </row>
    <row r="92" spans="1:7">
      <c r="A92" s="418"/>
      <c r="B92" s="418"/>
      <c r="C92" s="418"/>
      <c r="D92" s="418"/>
      <c r="E92" s="418"/>
      <c r="F92" s="418"/>
      <c r="G92" s="418"/>
    </row>
    <row r="93" spans="1:7">
      <c r="A93" s="418"/>
      <c r="B93" s="418"/>
      <c r="C93" s="418"/>
      <c r="D93" s="418"/>
      <c r="E93" s="418"/>
      <c r="F93" s="418"/>
      <c r="G93" s="418"/>
    </row>
    <row r="94" spans="1:7">
      <c r="A94" s="418"/>
      <c r="B94" s="418"/>
      <c r="C94" s="418"/>
      <c r="D94" s="418"/>
      <c r="E94" s="418"/>
      <c r="F94" s="418"/>
      <c r="G94" s="418"/>
    </row>
    <row r="95" spans="1:7">
      <c r="A95" s="418"/>
      <c r="B95" s="418"/>
      <c r="C95" s="418"/>
      <c r="D95" s="418"/>
      <c r="E95" s="418"/>
      <c r="F95" s="418"/>
      <c r="G95" s="418"/>
    </row>
    <row r="96" spans="1:7">
      <c r="A96" s="418"/>
      <c r="B96" s="418"/>
      <c r="C96" s="418"/>
      <c r="D96" s="418"/>
      <c r="E96" s="418"/>
      <c r="F96" s="418"/>
      <c r="G96" s="418"/>
    </row>
    <row r="97" spans="1:7">
      <c r="A97" s="418"/>
      <c r="B97" s="418"/>
      <c r="C97" s="418"/>
      <c r="D97" s="418"/>
      <c r="E97" s="418"/>
      <c r="F97" s="418"/>
      <c r="G97" s="418"/>
    </row>
    <row r="98" spans="1:7">
      <c r="A98" s="418"/>
      <c r="B98" s="418"/>
      <c r="C98" s="418"/>
      <c r="D98" s="418"/>
      <c r="E98" s="418"/>
      <c r="F98" s="418"/>
      <c r="G98" s="418"/>
    </row>
    <row r="99" spans="1:7">
      <c r="A99" s="418"/>
      <c r="B99" s="418"/>
      <c r="C99" s="418"/>
      <c r="D99" s="418"/>
      <c r="E99" s="418"/>
      <c r="F99" s="418"/>
      <c r="G99" s="418"/>
    </row>
    <row r="100" spans="1:7">
      <c r="A100" s="418"/>
      <c r="B100" s="418"/>
      <c r="C100" s="418"/>
      <c r="D100" s="418"/>
      <c r="E100" s="418"/>
      <c r="F100" s="418"/>
      <c r="G100" s="418"/>
    </row>
    <row r="101" spans="1:7">
      <c r="A101" s="418"/>
      <c r="B101" s="418"/>
      <c r="C101" s="418"/>
      <c r="D101" s="418"/>
      <c r="E101" s="418"/>
      <c r="F101" s="418"/>
      <c r="G101" s="418"/>
    </row>
    <row r="102" spans="1:7">
      <c r="A102" s="418"/>
      <c r="B102" s="418"/>
      <c r="C102" s="418"/>
      <c r="D102" s="418"/>
      <c r="E102" s="418"/>
      <c r="F102" s="418"/>
      <c r="G102" s="418"/>
    </row>
    <row r="103" spans="1:7">
      <c r="A103" s="418"/>
      <c r="B103" s="418"/>
      <c r="C103" s="418"/>
      <c r="D103" s="418"/>
      <c r="E103" s="418"/>
      <c r="F103" s="418"/>
      <c r="G103" s="418"/>
    </row>
    <row r="104" spans="1:7">
      <c r="A104" s="418"/>
      <c r="B104" s="418"/>
      <c r="C104" s="418"/>
      <c r="D104" s="418"/>
      <c r="E104" s="418"/>
      <c r="F104" s="418"/>
      <c r="G104" s="418"/>
    </row>
    <row r="105" spans="1:7">
      <c r="A105" s="418"/>
      <c r="B105" s="418"/>
      <c r="C105" s="418"/>
      <c r="D105" s="418"/>
      <c r="E105" s="418"/>
      <c r="F105" s="418"/>
      <c r="G105" s="418"/>
    </row>
    <row r="106" spans="1:7">
      <c r="A106" s="418"/>
      <c r="B106" s="418"/>
      <c r="C106" s="418"/>
      <c r="D106" s="418"/>
      <c r="E106" s="418"/>
      <c r="F106" s="418"/>
      <c r="G106" s="418"/>
    </row>
    <row r="107" spans="1:7">
      <c r="A107" s="418"/>
      <c r="B107" s="418"/>
      <c r="C107" s="418"/>
      <c r="D107" s="418"/>
      <c r="E107" s="418"/>
      <c r="F107" s="418"/>
      <c r="G107" s="418"/>
    </row>
    <row r="108" spans="1:7">
      <c r="A108" s="418"/>
      <c r="B108" s="418"/>
      <c r="C108" s="418"/>
      <c r="D108" s="418"/>
      <c r="E108" s="418"/>
      <c r="F108" s="418"/>
      <c r="G108" s="418"/>
    </row>
    <row r="109" spans="1:7">
      <c r="A109" s="418"/>
      <c r="B109" s="418"/>
      <c r="C109" s="418"/>
      <c r="D109" s="418"/>
      <c r="E109" s="418"/>
      <c r="F109" s="418"/>
      <c r="G109" s="418"/>
    </row>
    <row r="110" spans="1:7">
      <c r="A110" s="418"/>
      <c r="B110" s="418"/>
      <c r="C110" s="418"/>
      <c r="D110" s="418"/>
      <c r="E110" s="418"/>
      <c r="F110" s="418"/>
      <c r="G110" s="418"/>
    </row>
    <row r="111" spans="1:7">
      <c r="A111" s="418"/>
      <c r="B111" s="418"/>
      <c r="C111" s="418"/>
      <c r="D111" s="418"/>
      <c r="E111" s="418"/>
      <c r="F111" s="418"/>
      <c r="G111" s="418"/>
    </row>
    <row r="112" spans="1:7">
      <c r="A112" s="418"/>
      <c r="B112" s="418"/>
      <c r="C112" s="418"/>
      <c r="D112" s="418"/>
      <c r="E112" s="418"/>
      <c r="F112" s="418"/>
      <c r="G112" s="418"/>
    </row>
    <row r="113" spans="1:7">
      <c r="A113" s="418"/>
      <c r="B113" s="418"/>
      <c r="C113" s="418"/>
      <c r="D113" s="418"/>
      <c r="E113" s="418"/>
      <c r="F113" s="418"/>
      <c r="G113" s="418"/>
    </row>
    <row r="114" spans="1:7">
      <c r="A114" s="418"/>
      <c r="B114" s="418"/>
      <c r="C114" s="418"/>
      <c r="D114" s="418"/>
      <c r="E114" s="418"/>
      <c r="F114" s="418"/>
      <c r="G114" s="418"/>
    </row>
    <row r="115" spans="1:7">
      <c r="A115" s="418"/>
      <c r="B115" s="418"/>
      <c r="C115" s="418"/>
      <c r="D115" s="418"/>
      <c r="E115" s="418"/>
      <c r="F115" s="418"/>
      <c r="G115" s="418"/>
    </row>
    <row r="116" spans="1:7">
      <c r="A116" s="418"/>
      <c r="B116" s="418"/>
      <c r="C116" s="418"/>
      <c r="D116" s="418"/>
      <c r="E116" s="418"/>
      <c r="F116" s="418"/>
      <c r="G116" s="418"/>
    </row>
    <row r="117" spans="1:7">
      <c r="A117" s="418"/>
      <c r="B117" s="418"/>
      <c r="C117" s="418"/>
      <c r="D117" s="418"/>
      <c r="E117" s="418"/>
      <c r="F117" s="418"/>
      <c r="G117" s="418"/>
    </row>
    <row r="118" spans="1:7">
      <c r="A118" s="418"/>
      <c r="B118" s="418"/>
      <c r="C118" s="418"/>
      <c r="D118" s="418"/>
      <c r="E118" s="418"/>
      <c r="F118" s="418"/>
      <c r="G118" s="418"/>
    </row>
    <row r="119" spans="1:7">
      <c r="A119" s="418"/>
      <c r="B119" s="418"/>
      <c r="C119" s="418"/>
      <c r="D119" s="418"/>
      <c r="E119" s="418"/>
      <c r="F119" s="418"/>
      <c r="G119" s="418"/>
    </row>
    <row r="120" spans="1:7">
      <c r="A120" s="418"/>
      <c r="B120" s="418"/>
      <c r="C120" s="418"/>
      <c r="D120" s="418"/>
      <c r="E120" s="418"/>
      <c r="F120" s="418"/>
      <c r="G120" s="418"/>
    </row>
    <row r="121" spans="1:7">
      <c r="A121" s="418"/>
      <c r="B121" s="418"/>
      <c r="C121" s="418"/>
      <c r="D121" s="418"/>
      <c r="E121" s="418"/>
      <c r="F121" s="418"/>
      <c r="G121" s="418"/>
    </row>
    <row r="122" spans="1:7">
      <c r="A122" s="418"/>
      <c r="B122" s="418"/>
      <c r="C122" s="418"/>
      <c r="D122" s="418"/>
      <c r="E122" s="418"/>
      <c r="F122" s="418"/>
      <c r="G122" s="418"/>
    </row>
    <row r="123" spans="1:7">
      <c r="A123" s="418"/>
      <c r="B123" s="418"/>
      <c r="C123" s="418"/>
      <c r="D123" s="418"/>
      <c r="E123" s="418"/>
      <c r="F123" s="418"/>
      <c r="G123" s="418"/>
    </row>
    <row r="124" spans="1:7">
      <c r="A124" s="418"/>
      <c r="B124" s="418"/>
      <c r="C124" s="418"/>
      <c r="D124" s="418"/>
      <c r="E124" s="418"/>
      <c r="F124" s="418"/>
      <c r="G124" s="418"/>
    </row>
    <row r="125" spans="1:7">
      <c r="A125" s="418"/>
      <c r="B125" s="418"/>
      <c r="C125" s="418"/>
      <c r="D125" s="418"/>
      <c r="E125" s="418"/>
      <c r="F125" s="418"/>
      <c r="G125" s="418"/>
    </row>
    <row r="126" spans="1:7">
      <c r="A126" s="418"/>
      <c r="B126" s="418"/>
      <c r="C126" s="418"/>
      <c r="D126" s="418"/>
      <c r="E126" s="418"/>
      <c r="F126" s="418"/>
      <c r="G126" s="418"/>
    </row>
    <row r="127" spans="1:7">
      <c r="A127" s="418"/>
      <c r="B127" s="418"/>
      <c r="C127" s="418"/>
      <c r="D127" s="418"/>
      <c r="E127" s="418"/>
      <c r="F127" s="418"/>
      <c r="G127" s="418"/>
    </row>
    <row r="128" spans="1:7">
      <c r="A128" s="418"/>
      <c r="B128" s="418"/>
      <c r="C128" s="418"/>
      <c r="D128" s="418"/>
      <c r="E128" s="418"/>
      <c r="F128" s="418"/>
      <c r="G128" s="418"/>
    </row>
    <row r="129" spans="1:7">
      <c r="A129" s="418"/>
      <c r="B129" s="418"/>
      <c r="C129" s="418"/>
      <c r="D129" s="418"/>
      <c r="E129" s="418"/>
      <c r="F129" s="418"/>
      <c r="G129" s="418"/>
    </row>
    <row r="130" spans="1:7">
      <c r="A130" s="418"/>
      <c r="B130" s="418"/>
      <c r="C130" s="418"/>
      <c r="D130" s="418"/>
      <c r="E130" s="418"/>
      <c r="F130" s="418"/>
      <c r="G130" s="418"/>
    </row>
    <row r="131" spans="1:7">
      <c r="A131" s="418"/>
      <c r="B131" s="418"/>
      <c r="C131" s="418"/>
      <c r="D131" s="418"/>
      <c r="E131" s="418"/>
      <c r="F131" s="418"/>
      <c r="G131" s="418"/>
    </row>
    <row r="132" spans="1:7">
      <c r="A132" s="418"/>
      <c r="B132" s="418"/>
      <c r="C132" s="418"/>
      <c r="D132" s="418"/>
      <c r="E132" s="418"/>
      <c r="F132" s="418"/>
      <c r="G132" s="418"/>
    </row>
    <row r="133" spans="1:7">
      <c r="A133" s="418"/>
      <c r="B133" s="418"/>
      <c r="C133" s="418"/>
      <c r="D133" s="418"/>
      <c r="E133" s="418"/>
      <c r="F133" s="418"/>
      <c r="G133" s="418"/>
    </row>
    <row r="134" spans="1:7">
      <c r="A134" s="418"/>
      <c r="B134" s="418"/>
      <c r="C134" s="418"/>
      <c r="D134" s="418"/>
      <c r="E134" s="418"/>
      <c r="F134" s="418"/>
      <c r="G134" s="418"/>
    </row>
    <row r="135" spans="1:7">
      <c r="A135" s="418"/>
      <c r="B135" s="418"/>
      <c r="C135" s="418"/>
      <c r="D135" s="418"/>
      <c r="E135" s="418"/>
      <c r="F135" s="418"/>
      <c r="G135" s="418"/>
    </row>
    <row r="136" spans="1:7">
      <c r="A136" s="418"/>
      <c r="B136" s="418"/>
      <c r="C136" s="418"/>
      <c r="D136" s="418"/>
      <c r="E136" s="418"/>
      <c r="F136" s="418"/>
      <c r="G136" s="418"/>
    </row>
    <row r="137" spans="1:7">
      <c r="A137" s="418"/>
      <c r="B137" s="418"/>
      <c r="C137" s="418"/>
      <c r="D137" s="418"/>
      <c r="E137" s="418"/>
      <c r="F137" s="418"/>
      <c r="G137" s="418"/>
    </row>
    <row r="138" spans="1:7">
      <c r="A138" s="418"/>
      <c r="B138" s="418"/>
      <c r="C138" s="418"/>
      <c r="D138" s="418"/>
      <c r="E138" s="418"/>
      <c r="F138" s="418"/>
      <c r="G138" s="418"/>
    </row>
    <row r="139" spans="1:7">
      <c r="A139" s="422"/>
      <c r="B139" s="422"/>
      <c r="C139" s="422"/>
      <c r="D139" s="422"/>
      <c r="E139" s="423"/>
      <c r="F139" s="423"/>
      <c r="G139" s="422"/>
    </row>
    <row r="140" spans="1:7">
      <c r="A140" s="422"/>
      <c r="B140" s="422"/>
      <c r="C140" s="422"/>
      <c r="D140" s="422"/>
      <c r="E140" s="423"/>
      <c r="F140" s="423"/>
      <c r="G140" s="422"/>
    </row>
    <row r="141" spans="1:7">
      <c r="A141" s="422"/>
      <c r="B141" s="422"/>
      <c r="C141" s="422"/>
      <c r="D141" s="422"/>
      <c r="E141" s="423"/>
      <c r="F141" s="423"/>
      <c r="G141" s="422"/>
    </row>
    <row r="142" spans="1:7">
      <c r="A142" s="422"/>
      <c r="B142" s="422"/>
      <c r="C142" s="422"/>
      <c r="D142" s="422"/>
      <c r="E142" s="423"/>
      <c r="F142" s="423"/>
      <c r="G142" s="422"/>
    </row>
    <row r="143" spans="1:7">
      <c r="A143" s="422"/>
      <c r="B143" s="422"/>
      <c r="C143" s="422"/>
      <c r="D143" s="422"/>
      <c r="E143" s="423"/>
      <c r="F143" s="423"/>
      <c r="G143" s="422"/>
    </row>
    <row r="144" spans="1:7">
      <c r="A144" s="422"/>
      <c r="B144" s="422"/>
      <c r="C144" s="422"/>
      <c r="D144" s="422"/>
      <c r="E144" s="423"/>
      <c r="F144" s="423"/>
      <c r="G144" s="422"/>
    </row>
    <row r="145" spans="1:7">
      <c r="A145" s="422"/>
      <c r="B145" s="422"/>
      <c r="C145" s="422"/>
      <c r="D145" s="422"/>
      <c r="E145" s="423"/>
      <c r="F145" s="423"/>
      <c r="G145" s="422"/>
    </row>
    <row r="146" spans="1:7">
      <c r="A146" s="422"/>
      <c r="B146" s="422"/>
      <c r="C146" s="422"/>
      <c r="D146" s="422"/>
      <c r="E146" s="423"/>
      <c r="F146" s="423"/>
      <c r="G146" s="422"/>
    </row>
    <row r="147" spans="1:7">
      <c r="A147" s="422"/>
      <c r="B147" s="422"/>
      <c r="C147" s="422"/>
      <c r="D147" s="422"/>
      <c r="E147" s="423"/>
      <c r="F147" s="423"/>
      <c r="G147" s="422"/>
    </row>
    <row r="148" spans="1:7">
      <c r="A148" s="422"/>
      <c r="B148" s="422"/>
      <c r="C148" s="422"/>
      <c r="D148" s="422"/>
      <c r="E148" s="423"/>
      <c r="F148" s="423"/>
      <c r="G148" s="422"/>
    </row>
    <row r="149" spans="1:7">
      <c r="A149" s="422"/>
      <c r="B149" s="422"/>
      <c r="C149" s="422"/>
      <c r="D149" s="422"/>
      <c r="E149" s="423"/>
      <c r="F149" s="423"/>
      <c r="G149" s="422"/>
    </row>
    <row r="150" spans="1:7">
      <c r="A150" s="422"/>
      <c r="B150" s="422"/>
      <c r="C150" s="422"/>
      <c r="D150" s="422"/>
      <c r="E150" s="423"/>
      <c r="F150" s="423"/>
      <c r="G150" s="422"/>
    </row>
    <row r="151" spans="1:7" ht="18.75">
      <c r="A151" s="422"/>
      <c r="B151" s="422"/>
      <c r="C151" s="422"/>
      <c r="D151" s="422"/>
      <c r="E151" s="423"/>
      <c r="F151" s="423"/>
      <c r="G151" s="192"/>
    </row>
    <row r="152" spans="1:7" ht="18.75">
      <c r="A152" s="192"/>
      <c r="B152" s="192"/>
      <c r="C152" s="192"/>
      <c r="D152" s="192"/>
      <c r="E152" s="424"/>
      <c r="F152" s="424"/>
      <c r="G152" s="192"/>
    </row>
    <row r="153" spans="1:7" ht="18.75">
      <c r="A153" s="192"/>
      <c r="B153" s="192"/>
      <c r="C153" s="192"/>
      <c r="D153" s="192"/>
      <c r="E153" s="424"/>
      <c r="F153" s="424"/>
      <c r="G153" s="192"/>
    </row>
    <row r="154" spans="1:7">
      <c r="E154" s="424"/>
      <c r="F154" s="424"/>
    </row>
    <row r="155" spans="1:7">
      <c r="E155" s="424"/>
      <c r="F155" s="424"/>
    </row>
    <row r="156" spans="1:7">
      <c r="E156" s="424"/>
      <c r="F156" s="424"/>
    </row>
    <row r="157" spans="1:7">
      <c r="E157" s="424"/>
      <c r="F157" s="424"/>
    </row>
    <row r="158" spans="1:7">
      <c r="E158" s="424"/>
      <c r="F158" s="424"/>
    </row>
    <row r="159" spans="1:7">
      <c r="E159" s="424"/>
      <c r="F159" s="424"/>
    </row>
    <row r="160" spans="1:7">
      <c r="E160" s="424"/>
      <c r="F160" s="424"/>
    </row>
    <row r="161" spans="5:6">
      <c r="E161" s="424"/>
      <c r="F161" s="424"/>
    </row>
    <row r="162" spans="5:6">
      <c r="E162" s="424"/>
      <c r="F162" s="424"/>
    </row>
    <row r="163" spans="5:6">
      <c r="E163" s="424"/>
      <c r="F163" s="424"/>
    </row>
    <row r="164" spans="5:6">
      <c r="E164" s="424"/>
      <c r="F164" s="424"/>
    </row>
    <row r="165" spans="5:6">
      <c r="E165" s="424"/>
      <c r="F165" s="424"/>
    </row>
    <row r="166" spans="5:6">
      <c r="E166" s="424"/>
      <c r="F166" s="424"/>
    </row>
    <row r="167" spans="5:6">
      <c r="E167" s="424"/>
      <c r="F167" s="424"/>
    </row>
    <row r="168" spans="5:6">
      <c r="E168" s="424"/>
      <c r="F168" s="424"/>
    </row>
    <row r="169" spans="5:6">
      <c r="E169" s="424"/>
      <c r="F169" s="424"/>
    </row>
    <row r="170" spans="5:6">
      <c r="E170" s="424"/>
      <c r="F170" s="424"/>
    </row>
    <row r="171" spans="5:6">
      <c r="E171" s="424"/>
      <c r="F171" s="424"/>
    </row>
    <row r="172" spans="5:6">
      <c r="E172" s="424"/>
      <c r="F172" s="424"/>
    </row>
    <row r="173" spans="5:6">
      <c r="E173" s="424"/>
      <c r="F173" s="424"/>
    </row>
    <row r="174" spans="5:6">
      <c r="E174" s="424"/>
      <c r="F174" s="424"/>
    </row>
    <row r="175" spans="5:6">
      <c r="E175" s="424"/>
      <c r="F175" s="424"/>
    </row>
    <row r="176" spans="5:6">
      <c r="E176" s="424"/>
      <c r="F176" s="424"/>
    </row>
    <row r="177" spans="5:6">
      <c r="E177" s="424"/>
      <c r="F177" s="424"/>
    </row>
    <row r="178" spans="5:6">
      <c r="E178" s="424"/>
      <c r="F178" s="424"/>
    </row>
    <row r="179" spans="5:6">
      <c r="E179" s="424"/>
      <c r="F179" s="424"/>
    </row>
    <row r="180" spans="5:6">
      <c r="E180" s="424"/>
      <c r="F180" s="424"/>
    </row>
    <row r="181" spans="5:6">
      <c r="E181" s="424"/>
      <c r="F181" s="424"/>
    </row>
    <row r="182" spans="5:6">
      <c r="E182" s="424"/>
      <c r="F182" s="424"/>
    </row>
    <row r="183" spans="5:6">
      <c r="E183" s="424"/>
      <c r="F183" s="424"/>
    </row>
    <row r="184" spans="5:6">
      <c r="E184" s="424"/>
      <c r="F184" s="424"/>
    </row>
    <row r="185" spans="5:6">
      <c r="E185" s="424"/>
      <c r="F185" s="424"/>
    </row>
    <row r="186" spans="5:6">
      <c r="E186" s="424"/>
      <c r="F186" s="424"/>
    </row>
    <row r="187" spans="5:6">
      <c r="E187" s="424"/>
      <c r="F187" s="424"/>
    </row>
    <row r="188" spans="5:6">
      <c r="E188" s="424"/>
      <c r="F188" s="424"/>
    </row>
    <row r="189" spans="5:6">
      <c r="E189" s="424"/>
      <c r="F189" s="424"/>
    </row>
    <row r="190" spans="5:6">
      <c r="E190" s="424"/>
      <c r="F190" s="424"/>
    </row>
    <row r="191" spans="5:6">
      <c r="E191" s="424"/>
      <c r="F191" s="424"/>
    </row>
    <row r="192" spans="5:6">
      <c r="E192" s="424"/>
      <c r="F192" s="424"/>
    </row>
    <row r="193" spans="5:6">
      <c r="E193" s="424"/>
      <c r="F193" s="424"/>
    </row>
    <row r="194" spans="5:6">
      <c r="E194" s="424"/>
      <c r="F194" s="424"/>
    </row>
    <row r="195" spans="5:6">
      <c r="E195" s="424"/>
      <c r="F195" s="424"/>
    </row>
    <row r="196" spans="5:6">
      <c r="E196" s="424"/>
      <c r="F196" s="424"/>
    </row>
    <row r="197" spans="5:6">
      <c r="E197" s="424"/>
      <c r="F197" s="424"/>
    </row>
    <row r="198" spans="5:6">
      <c r="E198" s="424"/>
      <c r="F198" s="424"/>
    </row>
    <row r="199" spans="5:6">
      <c r="E199" s="424"/>
      <c r="F199" s="424"/>
    </row>
  </sheetData>
  <pageMargins left="0.86614173228346503" right="0.47239999999999999" top="0.748" bottom="0.51180000000000003" header="0.433" footer="0.31490000000000001"/>
  <pageSetup paperSize="9" scale="95" firstPageNumber="28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O45"/>
  <sheetViews>
    <sheetView topLeftCell="A22" zoomScaleNormal="100" workbookViewId="0">
      <selection activeCell="J10" sqref="J10"/>
    </sheetView>
  </sheetViews>
  <sheetFormatPr defaultColWidth="14.7109375" defaultRowHeight="16.5" customHeight="1"/>
  <cols>
    <col min="1" max="1" width="47.85546875" style="14" customWidth="1"/>
    <col min="2" max="2" width="9.7109375" style="14" customWidth="1"/>
    <col min="3" max="5" width="10.140625" style="14" customWidth="1"/>
    <col min="6" max="16384" width="14.7109375" style="14"/>
  </cols>
  <sheetData>
    <row r="1" spans="1:119" ht="19.5" customHeight="1">
      <c r="A1" s="471" t="s">
        <v>25</v>
      </c>
      <c r="B1" s="471"/>
      <c r="C1" s="471"/>
      <c r="D1" s="471"/>
      <c r="E1" s="471"/>
    </row>
    <row r="2" spans="1:119" ht="8.4499999999999993" customHeight="1">
      <c r="A2" s="13"/>
      <c r="B2" s="13"/>
      <c r="C2" s="13"/>
      <c r="D2" s="13"/>
      <c r="E2" s="13"/>
    </row>
    <row r="3" spans="1:119" ht="15" customHeight="1">
      <c r="A3" s="15"/>
      <c r="C3" s="16"/>
      <c r="D3" s="17"/>
      <c r="E3" s="18" t="s">
        <v>0</v>
      </c>
    </row>
    <row r="4" spans="1:119" ht="15" customHeight="1">
      <c r="A4" s="19"/>
      <c r="B4" s="428">
        <v>46023</v>
      </c>
      <c r="C4" s="428">
        <v>46054</v>
      </c>
      <c r="D4" s="428">
        <v>46054</v>
      </c>
      <c r="E4" s="20" t="s">
        <v>26</v>
      </c>
    </row>
    <row r="5" spans="1:119" ht="15" customHeight="1">
      <c r="A5" s="21"/>
      <c r="B5" s="22" t="s">
        <v>27</v>
      </c>
      <c r="C5" s="22" t="s">
        <v>28</v>
      </c>
      <c r="D5" s="22" t="s">
        <v>27</v>
      </c>
      <c r="E5" s="22" t="s">
        <v>29</v>
      </c>
    </row>
    <row r="6" spans="1:119" ht="15" customHeight="1">
      <c r="A6" s="21"/>
      <c r="B6" s="22" t="s">
        <v>30</v>
      </c>
      <c r="C6" s="22" t="s">
        <v>30</v>
      </c>
      <c r="D6" s="22" t="s">
        <v>30</v>
      </c>
      <c r="E6" s="22" t="s">
        <v>27</v>
      </c>
    </row>
    <row r="7" spans="1:119" ht="15" customHeight="1">
      <c r="A7" s="21"/>
      <c r="B7" s="22"/>
      <c r="C7" s="22"/>
      <c r="D7" s="22"/>
      <c r="E7" s="22"/>
    </row>
    <row r="8" spans="1:119" ht="15" customHeight="1">
      <c r="A8" s="21"/>
      <c r="B8" s="23"/>
      <c r="C8" s="23"/>
      <c r="D8" s="23"/>
      <c r="E8" s="23"/>
    </row>
    <row r="9" spans="1:119" s="22" customFormat="1" ht="18" customHeight="1">
      <c r="A9" s="24" t="s">
        <v>31</v>
      </c>
      <c r="B9" s="25">
        <v>119.42</v>
      </c>
      <c r="C9" s="26">
        <v>81.55</v>
      </c>
      <c r="D9" s="26">
        <v>100.96</v>
      </c>
      <c r="E9" s="26">
        <v>110.36</v>
      </c>
    </row>
    <row r="10" spans="1:119" s="31" customFormat="1" ht="15" customHeight="1">
      <c r="A10" s="27" t="s">
        <v>32</v>
      </c>
      <c r="B10" s="28">
        <v>115.75</v>
      </c>
      <c r="C10" s="29">
        <v>79.540000000000006</v>
      </c>
      <c r="D10" s="29">
        <v>94.7</v>
      </c>
      <c r="E10" s="29">
        <v>105.37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</row>
    <row r="11" spans="1:119" ht="15" customHeight="1">
      <c r="A11" s="32" t="s">
        <v>33</v>
      </c>
      <c r="B11" s="33">
        <v>117.34</v>
      </c>
      <c r="C11" s="34">
        <v>70.239999999999995</v>
      </c>
      <c r="D11" s="34">
        <v>77.16</v>
      </c>
      <c r="E11" s="34">
        <v>96.59</v>
      </c>
    </row>
    <row r="12" spans="1:119" ht="15" customHeight="1">
      <c r="A12" s="32" t="s">
        <v>34</v>
      </c>
      <c r="B12" s="33">
        <v>111.23</v>
      </c>
      <c r="C12" s="34">
        <v>85.42</v>
      </c>
      <c r="D12" s="34">
        <v>100.7</v>
      </c>
      <c r="E12" s="34">
        <v>106.11</v>
      </c>
    </row>
    <row r="13" spans="1:119" ht="15" customHeight="1">
      <c r="A13" s="32" t="s">
        <v>35</v>
      </c>
      <c r="B13" s="33">
        <v>109.11</v>
      </c>
      <c r="C13" s="34">
        <v>69.5</v>
      </c>
      <c r="D13" s="34">
        <v>62.93</v>
      </c>
      <c r="E13" s="34">
        <v>83.87</v>
      </c>
    </row>
    <row r="14" spans="1:119" s="35" customFormat="1" ht="15" customHeight="1">
      <c r="A14" s="32" t="s">
        <v>36</v>
      </c>
      <c r="B14" s="33">
        <v>129.77000000000001</v>
      </c>
      <c r="C14" s="34">
        <v>75.36</v>
      </c>
      <c r="D14" s="34">
        <v>111.38</v>
      </c>
      <c r="E14" s="34">
        <v>121.17</v>
      </c>
    </row>
    <row r="15" spans="1:119" s="35" customFormat="1" ht="15" customHeight="1">
      <c r="A15" s="32" t="s">
        <v>37</v>
      </c>
      <c r="B15" s="33">
        <v>122.26</v>
      </c>
      <c r="C15" s="34">
        <v>82.53</v>
      </c>
      <c r="D15" s="34">
        <v>108.59</v>
      </c>
      <c r="E15" s="34">
        <v>115.68</v>
      </c>
    </row>
    <row r="16" spans="1:119" ht="15" customHeight="1">
      <c r="A16" s="36" t="s">
        <v>38</v>
      </c>
      <c r="B16" s="37">
        <v>120.25</v>
      </c>
      <c r="C16" s="29">
        <v>81.7</v>
      </c>
      <c r="D16" s="29">
        <v>102.34</v>
      </c>
      <c r="E16" s="29">
        <v>111.48</v>
      </c>
    </row>
    <row r="17" spans="1:119" ht="15" customHeight="1">
      <c r="A17" s="32" t="s">
        <v>39</v>
      </c>
      <c r="B17" s="34">
        <v>119.76</v>
      </c>
      <c r="C17" s="34">
        <v>87.82</v>
      </c>
      <c r="D17" s="34">
        <v>106.54</v>
      </c>
      <c r="E17" s="34">
        <v>113.2</v>
      </c>
    </row>
    <row r="18" spans="1:119" ht="15" customHeight="1">
      <c r="A18" s="32" t="s">
        <v>40</v>
      </c>
      <c r="B18" s="34">
        <v>126.28</v>
      </c>
      <c r="C18" s="34">
        <v>78.290000000000006</v>
      </c>
      <c r="D18" s="34">
        <v>114.66</v>
      </c>
      <c r="E18" s="34">
        <v>120.9</v>
      </c>
    </row>
    <row r="19" spans="1:119" ht="15" customHeight="1">
      <c r="A19" s="32" t="s">
        <v>41</v>
      </c>
      <c r="B19" s="34">
        <v>124.63</v>
      </c>
      <c r="C19" s="34">
        <v>79.430000000000007</v>
      </c>
      <c r="D19" s="34">
        <v>94.39</v>
      </c>
      <c r="E19" s="34">
        <v>109.15</v>
      </c>
    </row>
    <row r="20" spans="1:119" ht="15" customHeight="1">
      <c r="A20" s="32" t="s">
        <v>42</v>
      </c>
      <c r="B20" s="34">
        <v>117.5</v>
      </c>
      <c r="C20" s="34">
        <v>88.86</v>
      </c>
      <c r="D20" s="34">
        <v>103.56</v>
      </c>
      <c r="E20" s="34">
        <v>110.5</v>
      </c>
    </row>
    <row r="21" spans="1:119" ht="15" customHeight="1">
      <c r="A21" s="32" t="s">
        <v>43</v>
      </c>
      <c r="B21" s="34">
        <v>123.02</v>
      </c>
      <c r="C21" s="34">
        <v>76.84</v>
      </c>
      <c r="D21" s="34">
        <v>99.54</v>
      </c>
      <c r="E21" s="34">
        <v>111.58</v>
      </c>
    </row>
    <row r="22" spans="1:119" ht="15" customHeight="1">
      <c r="A22" s="32" t="s">
        <v>44</v>
      </c>
      <c r="B22" s="34">
        <v>115.44</v>
      </c>
      <c r="C22" s="34">
        <v>78.95</v>
      </c>
      <c r="D22" s="34">
        <v>98.7</v>
      </c>
      <c r="E22" s="34">
        <v>107.4</v>
      </c>
    </row>
    <row r="23" spans="1:119" ht="37.15" customHeight="1">
      <c r="A23" s="32" t="s">
        <v>45</v>
      </c>
      <c r="B23" s="34">
        <v>121.4</v>
      </c>
      <c r="C23" s="34">
        <v>75.489999999999995</v>
      </c>
      <c r="D23" s="34">
        <v>104.25</v>
      </c>
      <c r="E23" s="34">
        <v>113.38</v>
      </c>
    </row>
    <row r="24" spans="1:119" ht="15" customHeight="1">
      <c r="A24" s="32" t="s">
        <v>46</v>
      </c>
      <c r="B24" s="34">
        <v>132.19999999999999</v>
      </c>
      <c r="C24" s="34">
        <v>83.13</v>
      </c>
      <c r="D24" s="34">
        <v>108.66</v>
      </c>
      <c r="E24" s="34">
        <v>120.36</v>
      </c>
    </row>
    <row r="25" spans="1:119" ht="15" customHeight="1">
      <c r="A25" s="32" t="s">
        <v>47</v>
      </c>
      <c r="B25" s="34">
        <v>127.62</v>
      </c>
      <c r="C25" s="34">
        <v>74.05</v>
      </c>
      <c r="D25" s="34">
        <v>87.5</v>
      </c>
      <c r="E25" s="34">
        <v>106.79</v>
      </c>
    </row>
    <row r="26" spans="1:119" ht="15" customHeight="1">
      <c r="A26" s="32" t="s">
        <v>48</v>
      </c>
      <c r="B26" s="34">
        <v>105.94</v>
      </c>
      <c r="C26" s="34">
        <v>96.24</v>
      </c>
      <c r="D26" s="34">
        <v>101.78</v>
      </c>
      <c r="E26" s="34">
        <v>103.86</v>
      </c>
    </row>
    <row r="27" spans="1:119" ht="15" customHeight="1">
      <c r="A27" s="32" t="s">
        <v>49</v>
      </c>
      <c r="B27" s="34">
        <v>132.55000000000001</v>
      </c>
      <c r="C27" s="34">
        <v>82.88</v>
      </c>
      <c r="D27" s="34">
        <v>107.83</v>
      </c>
      <c r="E27" s="34">
        <v>120.07</v>
      </c>
    </row>
    <row r="28" spans="1:119" ht="15" customHeight="1">
      <c r="A28" s="32" t="s">
        <v>50</v>
      </c>
      <c r="B28" s="34">
        <v>121.81</v>
      </c>
      <c r="C28" s="34">
        <v>82.25</v>
      </c>
      <c r="D28" s="34">
        <v>90.96</v>
      </c>
      <c r="E28" s="34">
        <v>105.64</v>
      </c>
    </row>
    <row r="29" spans="1:119" s="38" customFormat="1" ht="15" customHeight="1">
      <c r="A29" s="32" t="s">
        <v>51</v>
      </c>
      <c r="B29" s="34">
        <v>121.92</v>
      </c>
      <c r="C29" s="34">
        <v>75.47</v>
      </c>
      <c r="D29" s="34">
        <v>96.07</v>
      </c>
      <c r="E29" s="34">
        <v>109.27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</row>
    <row r="30" spans="1:119" ht="15" customHeight="1">
      <c r="A30" s="32" t="s">
        <v>52</v>
      </c>
      <c r="B30" s="34">
        <v>148.03</v>
      </c>
      <c r="C30" s="34">
        <v>72.52</v>
      </c>
      <c r="D30" s="34">
        <v>116.77</v>
      </c>
      <c r="E30" s="34">
        <v>133.05000000000001</v>
      </c>
    </row>
    <row r="31" spans="1:119" ht="15" customHeight="1">
      <c r="A31" s="32" t="s">
        <v>53</v>
      </c>
      <c r="B31" s="34">
        <v>123.99</v>
      </c>
      <c r="C31" s="34">
        <v>91.49</v>
      </c>
      <c r="D31" s="34">
        <v>132.47999999999999</v>
      </c>
      <c r="E31" s="34">
        <v>127.91</v>
      </c>
    </row>
    <row r="32" spans="1:119" ht="27" customHeight="1">
      <c r="A32" s="32" t="s">
        <v>54</v>
      </c>
      <c r="B32" s="34">
        <v>99.19</v>
      </c>
      <c r="C32" s="34">
        <v>80.47</v>
      </c>
      <c r="D32" s="34">
        <v>105.71</v>
      </c>
      <c r="E32" s="34">
        <v>101.99</v>
      </c>
    </row>
    <row r="33" spans="1:5" ht="27" customHeight="1">
      <c r="A33" s="32" t="s">
        <v>55</v>
      </c>
      <c r="B33" s="34">
        <v>117.87</v>
      </c>
      <c r="C33" s="34">
        <v>81.75</v>
      </c>
      <c r="D33" s="34">
        <v>97.9</v>
      </c>
      <c r="E33" s="34">
        <v>107.97</v>
      </c>
    </row>
    <row r="34" spans="1:5" ht="15" customHeight="1">
      <c r="A34" s="32" t="s">
        <v>56</v>
      </c>
      <c r="B34" s="34">
        <v>118.8</v>
      </c>
      <c r="C34" s="34">
        <v>83.29</v>
      </c>
      <c r="D34" s="34">
        <v>93.09</v>
      </c>
      <c r="E34" s="34">
        <v>105.55</v>
      </c>
    </row>
    <row r="35" spans="1:5" ht="15" customHeight="1">
      <c r="A35" s="32" t="s">
        <v>57</v>
      </c>
      <c r="B35" s="34">
        <v>103.13</v>
      </c>
      <c r="C35" s="34">
        <v>75.48</v>
      </c>
      <c r="D35" s="34">
        <v>80.36</v>
      </c>
      <c r="E35" s="34">
        <v>91.92</v>
      </c>
    </row>
    <row r="36" spans="1:5" ht="15" customHeight="1">
      <c r="A36" s="32" t="s">
        <v>58</v>
      </c>
      <c r="B36" s="34">
        <v>134.19</v>
      </c>
      <c r="C36" s="34">
        <v>72.760000000000005</v>
      </c>
      <c r="D36" s="34">
        <v>105.28</v>
      </c>
      <c r="E36" s="34">
        <v>120.28</v>
      </c>
    </row>
    <row r="37" spans="1:5" ht="15" customHeight="1">
      <c r="A37" s="32" t="s">
        <v>59</v>
      </c>
      <c r="B37" s="34">
        <v>117.93</v>
      </c>
      <c r="C37" s="34">
        <v>73.260000000000005</v>
      </c>
      <c r="D37" s="34">
        <v>78.540000000000006</v>
      </c>
      <c r="E37" s="34">
        <v>97.3</v>
      </c>
    </row>
    <row r="38" spans="1:5" ht="15" customHeight="1">
      <c r="A38" s="32" t="s">
        <v>60</v>
      </c>
      <c r="B38" s="34">
        <v>111.34</v>
      </c>
      <c r="C38" s="34">
        <v>82.1</v>
      </c>
      <c r="D38" s="34">
        <v>108.77</v>
      </c>
      <c r="E38" s="34">
        <v>110.17</v>
      </c>
    </row>
    <row r="39" spans="1:5" ht="15" customHeight="1">
      <c r="A39" s="32" t="s">
        <v>61</v>
      </c>
      <c r="B39" s="34">
        <v>117.86</v>
      </c>
      <c r="C39" s="34">
        <v>85.45</v>
      </c>
      <c r="D39" s="34">
        <v>106.91</v>
      </c>
      <c r="E39" s="34">
        <v>112.55</v>
      </c>
    </row>
    <row r="40" spans="1:5" ht="15" customHeight="1">
      <c r="A40" s="32" t="s">
        <v>62</v>
      </c>
      <c r="B40" s="34">
        <v>132.22</v>
      </c>
      <c r="C40" s="34">
        <v>81.94</v>
      </c>
      <c r="D40" s="34">
        <v>104.43</v>
      </c>
      <c r="E40" s="34">
        <v>118.07</v>
      </c>
    </row>
    <row r="41" spans="1:5" s="35" customFormat="1" ht="15" customHeight="1">
      <c r="A41" s="39" t="s">
        <v>63</v>
      </c>
      <c r="B41" s="29">
        <v>116.71</v>
      </c>
      <c r="C41" s="29">
        <v>79.760000000000005</v>
      </c>
      <c r="D41" s="29">
        <v>95.53</v>
      </c>
      <c r="E41" s="29">
        <v>106.26</v>
      </c>
    </row>
    <row r="42" spans="1:5" s="35" customFormat="1" ht="27" customHeight="1">
      <c r="A42" s="39" t="s">
        <v>64</v>
      </c>
      <c r="B42" s="40">
        <v>110.57</v>
      </c>
      <c r="C42" s="41">
        <v>93.61</v>
      </c>
      <c r="D42" s="41">
        <v>94.41</v>
      </c>
      <c r="E42" s="41">
        <v>102.12</v>
      </c>
    </row>
    <row r="43" spans="1:5" s="35" customFormat="1" ht="15" customHeight="1">
      <c r="A43" s="32" t="s">
        <v>65</v>
      </c>
      <c r="B43" s="42">
        <v>108.88</v>
      </c>
      <c r="C43" s="42">
        <v>99.8</v>
      </c>
      <c r="D43" s="42">
        <v>102.82</v>
      </c>
      <c r="E43" s="42">
        <v>105.77</v>
      </c>
    </row>
    <row r="44" spans="1:5" s="35" customFormat="1" ht="15" customHeight="1">
      <c r="A44" s="32" t="s">
        <v>66</v>
      </c>
      <c r="B44" s="42">
        <v>119.59</v>
      </c>
      <c r="C44" s="42">
        <v>81.400000000000006</v>
      </c>
      <c r="D44" s="42">
        <v>103.18</v>
      </c>
      <c r="E44" s="42">
        <v>111.62</v>
      </c>
    </row>
    <row r="45" spans="1:5" ht="25.9" customHeight="1">
      <c r="A45" s="32" t="s">
        <v>67</v>
      </c>
      <c r="B45" s="42">
        <v>111.1</v>
      </c>
      <c r="C45" s="14">
        <v>88.8</v>
      </c>
      <c r="D45" s="14">
        <v>84.77</v>
      </c>
      <c r="E45" s="14">
        <v>96.94</v>
      </c>
    </row>
  </sheetData>
  <mergeCells count="1">
    <mergeCell ref="A1:E1"/>
  </mergeCells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2"/>
  <sheetViews>
    <sheetView topLeftCell="A10" workbookViewId="0">
      <selection activeCell="K11" sqref="K11"/>
    </sheetView>
  </sheetViews>
  <sheetFormatPr defaultRowHeight="18" customHeight="1"/>
  <cols>
    <col min="1" max="1" width="25" style="45" customWidth="1"/>
    <col min="2" max="2" width="11.42578125" style="45" customWidth="1"/>
    <col min="3" max="3" width="9.140625" style="45" customWidth="1"/>
    <col min="4" max="4" width="8.42578125" style="45" customWidth="1"/>
    <col min="5" max="5" width="8.85546875" style="45" customWidth="1"/>
    <col min="6" max="6" width="12.28515625" style="45" customWidth="1"/>
    <col min="7" max="7" width="13.28515625" style="45" customWidth="1"/>
    <col min="8" max="239" width="8.7109375" style="45"/>
    <col min="240" max="240" width="33.85546875" style="45" customWidth="1"/>
    <col min="241" max="241" width="10.28515625" style="45" bestFit="1" customWidth="1"/>
    <col min="242" max="242" width="7.85546875" style="45" bestFit="1" customWidth="1"/>
    <col min="243" max="243" width="7" style="45" bestFit="1" customWidth="1"/>
    <col min="244" max="244" width="7.42578125" style="45" bestFit="1" customWidth="1"/>
    <col min="245" max="246" width="10.7109375" style="45" customWidth="1"/>
    <col min="247" max="495" width="8.7109375" style="45"/>
    <col min="496" max="496" width="33.85546875" style="45" customWidth="1"/>
    <col min="497" max="497" width="10.28515625" style="45" bestFit="1" customWidth="1"/>
    <col min="498" max="498" width="7.85546875" style="45" bestFit="1" customWidth="1"/>
    <col min="499" max="499" width="7" style="45" bestFit="1" customWidth="1"/>
    <col min="500" max="500" width="7.42578125" style="45" bestFit="1" customWidth="1"/>
    <col min="501" max="502" width="10.7109375" style="45" customWidth="1"/>
    <col min="503" max="751" width="8.7109375" style="45"/>
    <col min="752" max="752" width="33.85546875" style="45" customWidth="1"/>
    <col min="753" max="753" width="10.28515625" style="45" bestFit="1" customWidth="1"/>
    <col min="754" max="754" width="7.85546875" style="45" bestFit="1" customWidth="1"/>
    <col min="755" max="755" width="7" style="45" bestFit="1" customWidth="1"/>
    <col min="756" max="756" width="7.42578125" style="45" bestFit="1" customWidth="1"/>
    <col min="757" max="758" width="10.7109375" style="45" customWidth="1"/>
    <col min="759" max="1007" width="8.7109375" style="45"/>
    <col min="1008" max="1008" width="33.85546875" style="45" customWidth="1"/>
    <col min="1009" max="1009" width="10.28515625" style="45" bestFit="1" customWidth="1"/>
    <col min="1010" max="1010" width="7.85546875" style="45" bestFit="1" customWidth="1"/>
    <col min="1011" max="1011" width="7" style="45" bestFit="1" customWidth="1"/>
    <col min="1012" max="1012" width="7.42578125" style="45" bestFit="1" customWidth="1"/>
    <col min="1013" max="1014" width="10.7109375" style="45" customWidth="1"/>
    <col min="1015" max="1263" width="8.7109375" style="45"/>
    <col min="1264" max="1264" width="33.85546875" style="45" customWidth="1"/>
    <col min="1265" max="1265" width="10.28515625" style="45" bestFit="1" customWidth="1"/>
    <col min="1266" max="1266" width="7.85546875" style="45" bestFit="1" customWidth="1"/>
    <col min="1267" max="1267" width="7" style="45" bestFit="1" customWidth="1"/>
    <col min="1268" max="1268" width="7.42578125" style="45" bestFit="1" customWidth="1"/>
    <col min="1269" max="1270" width="10.7109375" style="45" customWidth="1"/>
    <col min="1271" max="1519" width="8.7109375" style="45"/>
    <col min="1520" max="1520" width="33.85546875" style="45" customWidth="1"/>
    <col min="1521" max="1521" width="10.28515625" style="45" bestFit="1" customWidth="1"/>
    <col min="1522" max="1522" width="7.85546875" style="45" bestFit="1" customWidth="1"/>
    <col min="1523" max="1523" width="7" style="45" bestFit="1" customWidth="1"/>
    <col min="1524" max="1524" width="7.42578125" style="45" bestFit="1" customWidth="1"/>
    <col min="1525" max="1526" width="10.7109375" style="45" customWidth="1"/>
    <col min="1527" max="1775" width="8.7109375" style="45"/>
    <col min="1776" max="1776" width="33.85546875" style="45" customWidth="1"/>
    <col min="1777" max="1777" width="10.28515625" style="45" bestFit="1" customWidth="1"/>
    <col min="1778" max="1778" width="7.85546875" style="45" bestFit="1" customWidth="1"/>
    <col min="1779" max="1779" width="7" style="45" bestFit="1" customWidth="1"/>
    <col min="1780" max="1780" width="7.42578125" style="45" bestFit="1" customWidth="1"/>
    <col min="1781" max="1782" width="10.7109375" style="45" customWidth="1"/>
    <col min="1783" max="2031" width="8.7109375" style="45"/>
    <col min="2032" max="2032" width="33.85546875" style="45" customWidth="1"/>
    <col min="2033" max="2033" width="10.28515625" style="45" bestFit="1" customWidth="1"/>
    <col min="2034" max="2034" width="7.85546875" style="45" bestFit="1" customWidth="1"/>
    <col min="2035" max="2035" width="7" style="45" bestFit="1" customWidth="1"/>
    <col min="2036" max="2036" width="7.42578125" style="45" bestFit="1" customWidth="1"/>
    <col min="2037" max="2038" width="10.7109375" style="45" customWidth="1"/>
    <col min="2039" max="2287" width="8.7109375" style="45"/>
    <col min="2288" max="2288" width="33.85546875" style="45" customWidth="1"/>
    <col min="2289" max="2289" width="10.28515625" style="45" bestFit="1" customWidth="1"/>
    <col min="2290" max="2290" width="7.85546875" style="45" bestFit="1" customWidth="1"/>
    <col min="2291" max="2291" width="7" style="45" bestFit="1" customWidth="1"/>
    <col min="2292" max="2292" width="7.42578125" style="45" bestFit="1" customWidth="1"/>
    <col min="2293" max="2294" width="10.7109375" style="45" customWidth="1"/>
    <col min="2295" max="2543" width="8.7109375" style="45"/>
    <col min="2544" max="2544" width="33.85546875" style="45" customWidth="1"/>
    <col min="2545" max="2545" width="10.28515625" style="45" bestFit="1" customWidth="1"/>
    <col min="2546" max="2546" width="7.85546875" style="45" bestFit="1" customWidth="1"/>
    <col min="2547" max="2547" width="7" style="45" bestFit="1" customWidth="1"/>
    <col min="2548" max="2548" width="7.42578125" style="45" bestFit="1" customWidth="1"/>
    <col min="2549" max="2550" width="10.7109375" style="45" customWidth="1"/>
    <col min="2551" max="2799" width="8.7109375" style="45"/>
    <col min="2800" max="2800" width="33.85546875" style="45" customWidth="1"/>
    <col min="2801" max="2801" width="10.28515625" style="45" bestFit="1" customWidth="1"/>
    <col min="2802" max="2802" width="7.85546875" style="45" bestFit="1" customWidth="1"/>
    <col min="2803" max="2803" width="7" style="45" bestFit="1" customWidth="1"/>
    <col min="2804" max="2804" width="7.42578125" style="45" bestFit="1" customWidth="1"/>
    <col min="2805" max="2806" width="10.7109375" style="45" customWidth="1"/>
    <col min="2807" max="3055" width="8.7109375" style="45"/>
    <col min="3056" max="3056" width="33.85546875" style="45" customWidth="1"/>
    <col min="3057" max="3057" width="10.28515625" style="45" bestFit="1" customWidth="1"/>
    <col min="3058" max="3058" width="7.85546875" style="45" bestFit="1" customWidth="1"/>
    <col min="3059" max="3059" width="7" style="45" bestFit="1" customWidth="1"/>
    <col min="3060" max="3060" width="7.42578125" style="45" bestFit="1" customWidth="1"/>
    <col min="3061" max="3062" width="10.7109375" style="45" customWidth="1"/>
    <col min="3063" max="3311" width="8.7109375" style="45"/>
    <col min="3312" max="3312" width="33.85546875" style="45" customWidth="1"/>
    <col min="3313" max="3313" width="10.28515625" style="45" bestFit="1" customWidth="1"/>
    <col min="3314" max="3314" width="7.85546875" style="45" bestFit="1" customWidth="1"/>
    <col min="3315" max="3315" width="7" style="45" bestFit="1" customWidth="1"/>
    <col min="3316" max="3316" width="7.42578125" style="45" bestFit="1" customWidth="1"/>
    <col min="3317" max="3318" width="10.7109375" style="45" customWidth="1"/>
    <col min="3319" max="3567" width="8.7109375" style="45"/>
    <col min="3568" max="3568" width="33.85546875" style="45" customWidth="1"/>
    <col min="3569" max="3569" width="10.28515625" style="45" bestFit="1" customWidth="1"/>
    <col min="3570" max="3570" width="7.85546875" style="45" bestFit="1" customWidth="1"/>
    <col min="3571" max="3571" width="7" style="45" bestFit="1" customWidth="1"/>
    <col min="3572" max="3572" width="7.42578125" style="45" bestFit="1" customWidth="1"/>
    <col min="3573" max="3574" width="10.7109375" style="45" customWidth="1"/>
    <col min="3575" max="3823" width="8.7109375" style="45"/>
    <col min="3824" max="3824" width="33.85546875" style="45" customWidth="1"/>
    <col min="3825" max="3825" width="10.28515625" style="45" bestFit="1" customWidth="1"/>
    <col min="3826" max="3826" width="7.85546875" style="45" bestFit="1" customWidth="1"/>
    <col min="3827" max="3827" width="7" style="45" bestFit="1" customWidth="1"/>
    <col min="3828" max="3828" width="7.42578125" style="45" bestFit="1" customWidth="1"/>
    <col min="3829" max="3830" width="10.7109375" style="45" customWidth="1"/>
    <col min="3831" max="4079" width="8.7109375" style="45"/>
    <col min="4080" max="4080" width="33.85546875" style="45" customWidth="1"/>
    <col min="4081" max="4081" width="10.28515625" style="45" bestFit="1" customWidth="1"/>
    <col min="4082" max="4082" width="7.85546875" style="45" bestFit="1" customWidth="1"/>
    <col min="4083" max="4083" width="7" style="45" bestFit="1" customWidth="1"/>
    <col min="4084" max="4084" width="7.42578125" style="45" bestFit="1" customWidth="1"/>
    <col min="4085" max="4086" width="10.7109375" style="45" customWidth="1"/>
    <col min="4087" max="4335" width="8.7109375" style="45"/>
    <col min="4336" max="4336" width="33.85546875" style="45" customWidth="1"/>
    <col min="4337" max="4337" width="10.28515625" style="45" bestFit="1" customWidth="1"/>
    <col min="4338" max="4338" width="7.85546875" style="45" bestFit="1" customWidth="1"/>
    <col min="4339" max="4339" width="7" style="45" bestFit="1" customWidth="1"/>
    <col min="4340" max="4340" width="7.42578125" style="45" bestFit="1" customWidth="1"/>
    <col min="4341" max="4342" width="10.7109375" style="45" customWidth="1"/>
    <col min="4343" max="4591" width="8.7109375" style="45"/>
    <col min="4592" max="4592" width="33.85546875" style="45" customWidth="1"/>
    <col min="4593" max="4593" width="10.28515625" style="45" bestFit="1" customWidth="1"/>
    <col min="4594" max="4594" width="7.85546875" style="45" bestFit="1" customWidth="1"/>
    <col min="4595" max="4595" width="7" style="45" bestFit="1" customWidth="1"/>
    <col min="4596" max="4596" width="7.42578125" style="45" bestFit="1" customWidth="1"/>
    <col min="4597" max="4598" width="10.7109375" style="45" customWidth="1"/>
    <col min="4599" max="4847" width="8.7109375" style="45"/>
    <col min="4848" max="4848" width="33.85546875" style="45" customWidth="1"/>
    <col min="4849" max="4849" width="10.28515625" style="45" bestFit="1" customWidth="1"/>
    <col min="4850" max="4850" width="7.85546875" style="45" bestFit="1" customWidth="1"/>
    <col min="4851" max="4851" width="7" style="45" bestFit="1" customWidth="1"/>
    <col min="4852" max="4852" width="7.42578125" style="45" bestFit="1" customWidth="1"/>
    <col min="4853" max="4854" width="10.7109375" style="45" customWidth="1"/>
    <col min="4855" max="5103" width="8.7109375" style="45"/>
    <col min="5104" max="5104" width="33.85546875" style="45" customWidth="1"/>
    <col min="5105" max="5105" width="10.28515625" style="45" bestFit="1" customWidth="1"/>
    <col min="5106" max="5106" width="7.85546875" style="45" bestFit="1" customWidth="1"/>
    <col min="5107" max="5107" width="7" style="45" bestFit="1" customWidth="1"/>
    <col min="5108" max="5108" width="7.42578125" style="45" bestFit="1" customWidth="1"/>
    <col min="5109" max="5110" width="10.7109375" style="45" customWidth="1"/>
    <col min="5111" max="5359" width="8.7109375" style="45"/>
    <col min="5360" max="5360" width="33.85546875" style="45" customWidth="1"/>
    <col min="5361" max="5361" width="10.28515625" style="45" bestFit="1" customWidth="1"/>
    <col min="5362" max="5362" width="7.85546875" style="45" bestFit="1" customWidth="1"/>
    <col min="5363" max="5363" width="7" style="45" bestFit="1" customWidth="1"/>
    <col min="5364" max="5364" width="7.42578125" style="45" bestFit="1" customWidth="1"/>
    <col min="5365" max="5366" width="10.7109375" style="45" customWidth="1"/>
    <col min="5367" max="5615" width="8.7109375" style="45"/>
    <col min="5616" max="5616" width="33.85546875" style="45" customWidth="1"/>
    <col min="5617" max="5617" width="10.28515625" style="45" bestFit="1" customWidth="1"/>
    <col min="5618" max="5618" width="7.85546875" style="45" bestFit="1" customWidth="1"/>
    <col min="5619" max="5619" width="7" style="45" bestFit="1" customWidth="1"/>
    <col min="5620" max="5620" width="7.42578125" style="45" bestFit="1" customWidth="1"/>
    <col min="5621" max="5622" width="10.7109375" style="45" customWidth="1"/>
    <col min="5623" max="5871" width="8.7109375" style="45"/>
    <col min="5872" max="5872" width="33.85546875" style="45" customWidth="1"/>
    <col min="5873" max="5873" width="10.28515625" style="45" bestFit="1" customWidth="1"/>
    <col min="5874" max="5874" width="7.85546875" style="45" bestFit="1" customWidth="1"/>
    <col min="5875" max="5875" width="7" style="45" bestFit="1" customWidth="1"/>
    <col min="5876" max="5876" width="7.42578125" style="45" bestFit="1" customWidth="1"/>
    <col min="5877" max="5878" width="10.7109375" style="45" customWidth="1"/>
    <col min="5879" max="6127" width="8.7109375" style="45"/>
    <col min="6128" max="6128" width="33.85546875" style="45" customWidth="1"/>
    <col min="6129" max="6129" width="10.28515625" style="45" bestFit="1" customWidth="1"/>
    <col min="6130" max="6130" width="7.85546875" style="45" bestFit="1" customWidth="1"/>
    <col min="6131" max="6131" width="7" style="45" bestFit="1" customWidth="1"/>
    <col min="6132" max="6132" width="7.42578125" style="45" bestFit="1" customWidth="1"/>
    <col min="6133" max="6134" width="10.7109375" style="45" customWidth="1"/>
    <col min="6135" max="6383" width="8.7109375" style="45"/>
    <col min="6384" max="6384" width="33.85546875" style="45" customWidth="1"/>
    <col min="6385" max="6385" width="10.28515625" style="45" bestFit="1" customWidth="1"/>
    <col min="6386" max="6386" width="7.85546875" style="45" bestFit="1" customWidth="1"/>
    <col min="6387" max="6387" width="7" style="45" bestFit="1" customWidth="1"/>
    <col min="6388" max="6388" width="7.42578125" style="45" bestFit="1" customWidth="1"/>
    <col min="6389" max="6390" width="10.7109375" style="45" customWidth="1"/>
    <col min="6391" max="6639" width="8.7109375" style="45"/>
    <col min="6640" max="6640" width="33.85546875" style="45" customWidth="1"/>
    <col min="6641" max="6641" width="10.28515625" style="45" bestFit="1" customWidth="1"/>
    <col min="6642" max="6642" width="7.85546875" style="45" bestFit="1" customWidth="1"/>
    <col min="6643" max="6643" width="7" style="45" bestFit="1" customWidth="1"/>
    <col min="6644" max="6644" width="7.42578125" style="45" bestFit="1" customWidth="1"/>
    <col min="6645" max="6646" width="10.7109375" style="45" customWidth="1"/>
    <col min="6647" max="6895" width="8.7109375" style="45"/>
    <col min="6896" max="6896" width="33.85546875" style="45" customWidth="1"/>
    <col min="6897" max="6897" width="10.28515625" style="45" bestFit="1" customWidth="1"/>
    <col min="6898" max="6898" width="7.85546875" style="45" bestFit="1" customWidth="1"/>
    <col min="6899" max="6899" width="7" style="45" bestFit="1" customWidth="1"/>
    <col min="6900" max="6900" width="7.42578125" style="45" bestFit="1" customWidth="1"/>
    <col min="6901" max="6902" width="10.7109375" style="45" customWidth="1"/>
    <col min="6903" max="7151" width="8.7109375" style="45"/>
    <col min="7152" max="7152" width="33.85546875" style="45" customWidth="1"/>
    <col min="7153" max="7153" width="10.28515625" style="45" bestFit="1" customWidth="1"/>
    <col min="7154" max="7154" width="7.85546875" style="45" bestFit="1" customWidth="1"/>
    <col min="7155" max="7155" width="7" style="45" bestFit="1" customWidth="1"/>
    <col min="7156" max="7156" width="7.42578125" style="45" bestFit="1" customWidth="1"/>
    <col min="7157" max="7158" width="10.7109375" style="45" customWidth="1"/>
    <col min="7159" max="7407" width="8.7109375" style="45"/>
    <col min="7408" max="7408" width="33.85546875" style="45" customWidth="1"/>
    <col min="7409" max="7409" width="10.28515625" style="45" bestFit="1" customWidth="1"/>
    <col min="7410" max="7410" width="7.85546875" style="45" bestFit="1" customWidth="1"/>
    <col min="7411" max="7411" width="7" style="45" bestFit="1" customWidth="1"/>
    <col min="7412" max="7412" width="7.42578125" style="45" bestFit="1" customWidth="1"/>
    <col min="7413" max="7414" width="10.7109375" style="45" customWidth="1"/>
    <col min="7415" max="7663" width="8.7109375" style="45"/>
    <col min="7664" max="7664" width="33.85546875" style="45" customWidth="1"/>
    <col min="7665" max="7665" width="10.28515625" style="45" bestFit="1" customWidth="1"/>
    <col min="7666" max="7666" width="7.85546875" style="45" bestFit="1" customWidth="1"/>
    <col min="7667" max="7667" width="7" style="45" bestFit="1" customWidth="1"/>
    <col min="7668" max="7668" width="7.42578125" style="45" bestFit="1" customWidth="1"/>
    <col min="7669" max="7670" width="10.7109375" style="45" customWidth="1"/>
    <col min="7671" max="7919" width="8.7109375" style="45"/>
    <col min="7920" max="7920" width="33.85546875" style="45" customWidth="1"/>
    <col min="7921" max="7921" width="10.28515625" style="45" bestFit="1" customWidth="1"/>
    <col min="7922" max="7922" width="7.85546875" style="45" bestFit="1" customWidth="1"/>
    <col min="7923" max="7923" width="7" style="45" bestFit="1" customWidth="1"/>
    <col min="7924" max="7924" width="7.42578125" style="45" bestFit="1" customWidth="1"/>
    <col min="7925" max="7926" width="10.7109375" style="45" customWidth="1"/>
    <col min="7927" max="8175" width="8.7109375" style="45"/>
    <col min="8176" max="8176" width="33.85546875" style="45" customWidth="1"/>
    <col min="8177" max="8177" width="10.28515625" style="45" bestFit="1" customWidth="1"/>
    <col min="8178" max="8178" width="7.85546875" style="45" bestFit="1" customWidth="1"/>
    <col min="8179" max="8179" width="7" style="45" bestFit="1" customWidth="1"/>
    <col min="8180" max="8180" width="7.42578125" style="45" bestFit="1" customWidth="1"/>
    <col min="8181" max="8182" width="10.7109375" style="45" customWidth="1"/>
    <col min="8183" max="8431" width="8.7109375" style="45"/>
    <col min="8432" max="8432" width="33.85546875" style="45" customWidth="1"/>
    <col min="8433" max="8433" width="10.28515625" style="45" bestFit="1" customWidth="1"/>
    <col min="8434" max="8434" width="7.85546875" style="45" bestFit="1" customWidth="1"/>
    <col min="8435" max="8435" width="7" style="45" bestFit="1" customWidth="1"/>
    <col min="8436" max="8436" width="7.42578125" style="45" bestFit="1" customWidth="1"/>
    <col min="8437" max="8438" width="10.7109375" style="45" customWidth="1"/>
    <col min="8439" max="8687" width="8.7109375" style="45"/>
    <col min="8688" max="8688" width="33.85546875" style="45" customWidth="1"/>
    <col min="8689" max="8689" width="10.28515625" style="45" bestFit="1" customWidth="1"/>
    <col min="8690" max="8690" width="7.85546875" style="45" bestFit="1" customWidth="1"/>
    <col min="8691" max="8691" width="7" style="45" bestFit="1" customWidth="1"/>
    <col min="8692" max="8692" width="7.42578125" style="45" bestFit="1" customWidth="1"/>
    <col min="8693" max="8694" width="10.7109375" style="45" customWidth="1"/>
    <col min="8695" max="8943" width="8.7109375" style="45"/>
    <col min="8944" max="8944" width="33.85546875" style="45" customWidth="1"/>
    <col min="8945" max="8945" width="10.28515625" style="45" bestFit="1" customWidth="1"/>
    <col min="8946" max="8946" width="7.85546875" style="45" bestFit="1" customWidth="1"/>
    <col min="8947" max="8947" width="7" style="45" bestFit="1" customWidth="1"/>
    <col min="8948" max="8948" width="7.42578125" style="45" bestFit="1" customWidth="1"/>
    <col min="8949" max="8950" width="10.7109375" style="45" customWidth="1"/>
    <col min="8951" max="9199" width="8.7109375" style="45"/>
    <col min="9200" max="9200" width="33.85546875" style="45" customWidth="1"/>
    <col min="9201" max="9201" width="10.28515625" style="45" bestFit="1" customWidth="1"/>
    <col min="9202" max="9202" width="7.85546875" style="45" bestFit="1" customWidth="1"/>
    <col min="9203" max="9203" width="7" style="45" bestFit="1" customWidth="1"/>
    <col min="9204" max="9204" width="7.42578125" style="45" bestFit="1" customWidth="1"/>
    <col min="9205" max="9206" width="10.7109375" style="45" customWidth="1"/>
    <col min="9207" max="9455" width="8.7109375" style="45"/>
    <col min="9456" max="9456" width="33.85546875" style="45" customWidth="1"/>
    <col min="9457" max="9457" width="10.28515625" style="45" bestFit="1" customWidth="1"/>
    <col min="9458" max="9458" width="7.85546875" style="45" bestFit="1" customWidth="1"/>
    <col min="9459" max="9459" width="7" style="45" bestFit="1" customWidth="1"/>
    <col min="9460" max="9460" width="7.42578125" style="45" bestFit="1" customWidth="1"/>
    <col min="9461" max="9462" width="10.7109375" style="45" customWidth="1"/>
    <col min="9463" max="9711" width="8.7109375" style="45"/>
    <col min="9712" max="9712" width="33.85546875" style="45" customWidth="1"/>
    <col min="9713" max="9713" width="10.28515625" style="45" bestFit="1" customWidth="1"/>
    <col min="9714" max="9714" width="7.85546875" style="45" bestFit="1" customWidth="1"/>
    <col min="9715" max="9715" width="7" style="45" bestFit="1" customWidth="1"/>
    <col min="9716" max="9716" width="7.42578125" style="45" bestFit="1" customWidth="1"/>
    <col min="9717" max="9718" width="10.7109375" style="45" customWidth="1"/>
    <col min="9719" max="9967" width="8.7109375" style="45"/>
    <col min="9968" max="9968" width="33.85546875" style="45" customWidth="1"/>
    <col min="9969" max="9969" width="10.28515625" style="45" bestFit="1" customWidth="1"/>
    <col min="9970" max="9970" width="7.85546875" style="45" bestFit="1" customWidth="1"/>
    <col min="9971" max="9971" width="7" style="45" bestFit="1" customWidth="1"/>
    <col min="9972" max="9972" width="7.42578125" style="45" bestFit="1" customWidth="1"/>
    <col min="9973" max="9974" width="10.7109375" style="45" customWidth="1"/>
    <col min="9975" max="10223" width="8.7109375" style="45"/>
    <col min="10224" max="10224" width="33.85546875" style="45" customWidth="1"/>
    <col min="10225" max="10225" width="10.28515625" style="45" bestFit="1" customWidth="1"/>
    <col min="10226" max="10226" width="7.85546875" style="45" bestFit="1" customWidth="1"/>
    <col min="10227" max="10227" width="7" style="45" bestFit="1" customWidth="1"/>
    <col min="10228" max="10228" width="7.42578125" style="45" bestFit="1" customWidth="1"/>
    <col min="10229" max="10230" width="10.7109375" style="45" customWidth="1"/>
    <col min="10231" max="10479" width="8.7109375" style="45"/>
    <col min="10480" max="10480" width="33.85546875" style="45" customWidth="1"/>
    <col min="10481" max="10481" width="10.28515625" style="45" bestFit="1" customWidth="1"/>
    <col min="10482" max="10482" width="7.85546875" style="45" bestFit="1" customWidth="1"/>
    <col min="10483" max="10483" width="7" style="45" bestFit="1" customWidth="1"/>
    <col min="10484" max="10484" width="7.42578125" style="45" bestFit="1" customWidth="1"/>
    <col min="10485" max="10486" width="10.7109375" style="45" customWidth="1"/>
    <col min="10487" max="10735" width="8.7109375" style="45"/>
    <col min="10736" max="10736" width="33.85546875" style="45" customWidth="1"/>
    <col min="10737" max="10737" width="10.28515625" style="45" bestFit="1" customWidth="1"/>
    <col min="10738" max="10738" width="7.85546875" style="45" bestFit="1" customWidth="1"/>
    <col min="10739" max="10739" width="7" style="45" bestFit="1" customWidth="1"/>
    <col min="10740" max="10740" width="7.42578125" style="45" bestFit="1" customWidth="1"/>
    <col min="10741" max="10742" width="10.7109375" style="45" customWidth="1"/>
    <col min="10743" max="10991" width="8.7109375" style="45"/>
    <col min="10992" max="10992" width="33.85546875" style="45" customWidth="1"/>
    <col min="10993" max="10993" width="10.28515625" style="45" bestFit="1" customWidth="1"/>
    <col min="10994" max="10994" width="7.85546875" style="45" bestFit="1" customWidth="1"/>
    <col min="10995" max="10995" width="7" style="45" bestFit="1" customWidth="1"/>
    <col min="10996" max="10996" width="7.42578125" style="45" bestFit="1" customWidth="1"/>
    <col min="10997" max="10998" width="10.7109375" style="45" customWidth="1"/>
    <col min="10999" max="11247" width="8.7109375" style="45"/>
    <col min="11248" max="11248" width="33.85546875" style="45" customWidth="1"/>
    <col min="11249" max="11249" width="10.28515625" style="45" bestFit="1" customWidth="1"/>
    <col min="11250" max="11250" width="7.85546875" style="45" bestFit="1" customWidth="1"/>
    <col min="11251" max="11251" width="7" style="45" bestFit="1" customWidth="1"/>
    <col min="11252" max="11252" width="7.42578125" style="45" bestFit="1" customWidth="1"/>
    <col min="11253" max="11254" width="10.7109375" style="45" customWidth="1"/>
    <col min="11255" max="11503" width="8.7109375" style="45"/>
    <col min="11504" max="11504" width="33.85546875" style="45" customWidth="1"/>
    <col min="11505" max="11505" width="10.28515625" style="45" bestFit="1" customWidth="1"/>
    <col min="11506" max="11506" width="7.85546875" style="45" bestFit="1" customWidth="1"/>
    <col min="11507" max="11507" width="7" style="45" bestFit="1" customWidth="1"/>
    <col min="11508" max="11508" width="7.42578125" style="45" bestFit="1" customWidth="1"/>
    <col min="11509" max="11510" width="10.7109375" style="45" customWidth="1"/>
    <col min="11511" max="11759" width="8.7109375" style="45"/>
    <col min="11760" max="11760" width="33.85546875" style="45" customWidth="1"/>
    <col min="11761" max="11761" width="10.28515625" style="45" bestFit="1" customWidth="1"/>
    <col min="11762" max="11762" width="7.85546875" style="45" bestFit="1" customWidth="1"/>
    <col min="11763" max="11763" width="7" style="45" bestFit="1" customWidth="1"/>
    <col min="11764" max="11764" width="7.42578125" style="45" bestFit="1" customWidth="1"/>
    <col min="11765" max="11766" width="10.7109375" style="45" customWidth="1"/>
    <col min="11767" max="12015" width="8.7109375" style="45"/>
    <col min="12016" max="12016" width="33.85546875" style="45" customWidth="1"/>
    <col min="12017" max="12017" width="10.28515625" style="45" bestFit="1" customWidth="1"/>
    <col min="12018" max="12018" width="7.85546875" style="45" bestFit="1" customWidth="1"/>
    <col min="12019" max="12019" width="7" style="45" bestFit="1" customWidth="1"/>
    <col min="12020" max="12020" width="7.42578125" style="45" bestFit="1" customWidth="1"/>
    <col min="12021" max="12022" width="10.7109375" style="45" customWidth="1"/>
    <col min="12023" max="12271" width="8.7109375" style="45"/>
    <col min="12272" max="12272" width="33.85546875" style="45" customWidth="1"/>
    <col min="12273" max="12273" width="10.28515625" style="45" bestFit="1" customWidth="1"/>
    <col min="12274" max="12274" width="7.85546875" style="45" bestFit="1" customWidth="1"/>
    <col min="12275" max="12275" width="7" style="45" bestFit="1" customWidth="1"/>
    <col min="12276" max="12276" width="7.42578125" style="45" bestFit="1" customWidth="1"/>
    <col min="12277" max="12278" width="10.7109375" style="45" customWidth="1"/>
    <col min="12279" max="12527" width="8.7109375" style="45"/>
    <col min="12528" max="12528" width="33.85546875" style="45" customWidth="1"/>
    <col min="12529" max="12529" width="10.28515625" style="45" bestFit="1" customWidth="1"/>
    <col min="12530" max="12530" width="7.85546875" style="45" bestFit="1" customWidth="1"/>
    <col min="12531" max="12531" width="7" style="45" bestFit="1" customWidth="1"/>
    <col min="12532" max="12532" width="7.42578125" style="45" bestFit="1" customWidth="1"/>
    <col min="12533" max="12534" width="10.7109375" style="45" customWidth="1"/>
    <col min="12535" max="12783" width="8.7109375" style="45"/>
    <col min="12784" max="12784" width="33.85546875" style="45" customWidth="1"/>
    <col min="12785" max="12785" width="10.28515625" style="45" bestFit="1" customWidth="1"/>
    <col min="12786" max="12786" width="7.85546875" style="45" bestFit="1" customWidth="1"/>
    <col min="12787" max="12787" width="7" style="45" bestFit="1" customWidth="1"/>
    <col min="12788" max="12788" width="7.42578125" style="45" bestFit="1" customWidth="1"/>
    <col min="12789" max="12790" width="10.7109375" style="45" customWidth="1"/>
    <col min="12791" max="13039" width="8.7109375" style="45"/>
    <col min="13040" max="13040" width="33.85546875" style="45" customWidth="1"/>
    <col min="13041" max="13041" width="10.28515625" style="45" bestFit="1" customWidth="1"/>
    <col min="13042" max="13042" width="7.85546875" style="45" bestFit="1" customWidth="1"/>
    <col min="13043" max="13043" width="7" style="45" bestFit="1" customWidth="1"/>
    <col min="13044" max="13044" width="7.42578125" style="45" bestFit="1" customWidth="1"/>
    <col min="13045" max="13046" width="10.7109375" style="45" customWidth="1"/>
    <col min="13047" max="13295" width="8.7109375" style="45"/>
    <col min="13296" max="13296" width="33.85546875" style="45" customWidth="1"/>
    <col min="13297" max="13297" width="10.28515625" style="45" bestFit="1" customWidth="1"/>
    <col min="13298" max="13298" width="7.85546875" style="45" bestFit="1" customWidth="1"/>
    <col min="13299" max="13299" width="7" style="45" bestFit="1" customWidth="1"/>
    <col min="13300" max="13300" width="7.42578125" style="45" bestFit="1" customWidth="1"/>
    <col min="13301" max="13302" width="10.7109375" style="45" customWidth="1"/>
    <col min="13303" max="13551" width="8.7109375" style="45"/>
    <col min="13552" max="13552" width="33.85546875" style="45" customWidth="1"/>
    <col min="13553" max="13553" width="10.28515625" style="45" bestFit="1" customWidth="1"/>
    <col min="13554" max="13554" width="7.85546875" style="45" bestFit="1" customWidth="1"/>
    <col min="13555" max="13555" width="7" style="45" bestFit="1" customWidth="1"/>
    <col min="13556" max="13556" width="7.42578125" style="45" bestFit="1" customWidth="1"/>
    <col min="13557" max="13558" width="10.7109375" style="45" customWidth="1"/>
    <col min="13559" max="13807" width="8.7109375" style="45"/>
    <col min="13808" max="13808" width="33.85546875" style="45" customWidth="1"/>
    <col min="13809" max="13809" width="10.28515625" style="45" bestFit="1" customWidth="1"/>
    <col min="13810" max="13810" width="7.85546875" style="45" bestFit="1" customWidth="1"/>
    <col min="13811" max="13811" width="7" style="45" bestFit="1" customWidth="1"/>
    <col min="13812" max="13812" width="7.42578125" style="45" bestFit="1" customWidth="1"/>
    <col min="13813" max="13814" width="10.7109375" style="45" customWidth="1"/>
    <col min="13815" max="14063" width="8.7109375" style="45"/>
    <col min="14064" max="14064" width="33.85546875" style="45" customWidth="1"/>
    <col min="14065" max="14065" width="10.28515625" style="45" bestFit="1" customWidth="1"/>
    <col min="14066" max="14066" width="7.85546875" style="45" bestFit="1" customWidth="1"/>
    <col min="14067" max="14067" width="7" style="45" bestFit="1" customWidth="1"/>
    <col min="14068" max="14068" width="7.42578125" style="45" bestFit="1" customWidth="1"/>
    <col min="14069" max="14070" width="10.7109375" style="45" customWidth="1"/>
    <col min="14071" max="14319" width="8.7109375" style="45"/>
    <col min="14320" max="14320" width="33.85546875" style="45" customWidth="1"/>
    <col min="14321" max="14321" width="10.28515625" style="45" bestFit="1" customWidth="1"/>
    <col min="14322" max="14322" width="7.85546875" style="45" bestFit="1" customWidth="1"/>
    <col min="14323" max="14323" width="7" style="45" bestFit="1" customWidth="1"/>
    <col min="14324" max="14324" width="7.42578125" style="45" bestFit="1" customWidth="1"/>
    <col min="14325" max="14326" width="10.7109375" style="45" customWidth="1"/>
    <col min="14327" max="14575" width="8.7109375" style="45"/>
    <col min="14576" max="14576" width="33.85546875" style="45" customWidth="1"/>
    <col min="14577" max="14577" width="10.28515625" style="45" bestFit="1" customWidth="1"/>
    <col min="14578" max="14578" width="7.85546875" style="45" bestFit="1" customWidth="1"/>
    <col min="14579" max="14579" width="7" style="45" bestFit="1" customWidth="1"/>
    <col min="14580" max="14580" width="7.42578125" style="45" bestFit="1" customWidth="1"/>
    <col min="14581" max="14582" width="10.7109375" style="45" customWidth="1"/>
    <col min="14583" max="14831" width="8.7109375" style="45"/>
    <col min="14832" max="14832" width="33.85546875" style="45" customWidth="1"/>
    <col min="14833" max="14833" width="10.28515625" style="45" bestFit="1" customWidth="1"/>
    <col min="14834" max="14834" width="7.85546875" style="45" bestFit="1" customWidth="1"/>
    <col min="14835" max="14835" width="7" style="45" bestFit="1" customWidth="1"/>
    <col min="14836" max="14836" width="7.42578125" style="45" bestFit="1" customWidth="1"/>
    <col min="14837" max="14838" width="10.7109375" style="45" customWidth="1"/>
    <col min="14839" max="15087" width="8.7109375" style="45"/>
    <col min="15088" max="15088" width="33.85546875" style="45" customWidth="1"/>
    <col min="15089" max="15089" width="10.28515625" style="45" bestFit="1" customWidth="1"/>
    <col min="15090" max="15090" width="7.85546875" style="45" bestFit="1" customWidth="1"/>
    <col min="15091" max="15091" width="7" style="45" bestFit="1" customWidth="1"/>
    <col min="15092" max="15092" width="7.42578125" style="45" bestFit="1" customWidth="1"/>
    <col min="15093" max="15094" width="10.7109375" style="45" customWidth="1"/>
    <col min="15095" max="15343" width="8.7109375" style="45"/>
    <col min="15344" max="15344" width="33.85546875" style="45" customWidth="1"/>
    <col min="15345" max="15345" width="10.28515625" style="45" bestFit="1" customWidth="1"/>
    <col min="15346" max="15346" width="7.85546875" style="45" bestFit="1" customWidth="1"/>
    <col min="15347" max="15347" width="7" style="45" bestFit="1" customWidth="1"/>
    <col min="15348" max="15348" width="7.42578125" style="45" bestFit="1" customWidth="1"/>
    <col min="15349" max="15350" width="10.7109375" style="45" customWidth="1"/>
    <col min="15351" max="15599" width="8.7109375" style="45"/>
    <col min="15600" max="15600" width="33.85546875" style="45" customWidth="1"/>
    <col min="15601" max="15601" width="10.28515625" style="45" bestFit="1" customWidth="1"/>
    <col min="15602" max="15602" width="7.85546875" style="45" bestFit="1" customWidth="1"/>
    <col min="15603" max="15603" width="7" style="45" bestFit="1" customWidth="1"/>
    <col min="15604" max="15604" width="7.42578125" style="45" bestFit="1" customWidth="1"/>
    <col min="15605" max="15606" width="10.7109375" style="45" customWidth="1"/>
    <col min="15607" max="15855" width="8.7109375" style="45"/>
    <col min="15856" max="15856" width="33.85546875" style="45" customWidth="1"/>
    <col min="15857" max="15857" width="10.28515625" style="45" bestFit="1" customWidth="1"/>
    <col min="15858" max="15858" width="7.85546875" style="45" bestFit="1" customWidth="1"/>
    <col min="15859" max="15859" width="7" style="45" bestFit="1" customWidth="1"/>
    <col min="15860" max="15860" width="7.42578125" style="45" bestFit="1" customWidth="1"/>
    <col min="15861" max="15862" width="10.7109375" style="45" customWidth="1"/>
    <col min="15863" max="16111" width="8.7109375" style="45"/>
    <col min="16112" max="16112" width="33.85546875" style="45" customWidth="1"/>
    <col min="16113" max="16113" width="10.28515625" style="45" bestFit="1" customWidth="1"/>
    <col min="16114" max="16114" width="7.85546875" style="45" bestFit="1" customWidth="1"/>
    <col min="16115" max="16115" width="7" style="45" bestFit="1" customWidth="1"/>
    <col min="16116" max="16116" width="7.42578125" style="45" bestFit="1" customWidth="1"/>
    <col min="16117" max="16118" width="10.7109375" style="45" customWidth="1"/>
    <col min="16119" max="16384" width="8.7109375" style="45"/>
  </cols>
  <sheetData>
    <row r="1" spans="1:7" ht="24" customHeight="1">
      <c r="A1" s="464" t="s">
        <v>352</v>
      </c>
      <c r="B1" s="43"/>
      <c r="C1" s="43"/>
      <c r="D1" s="43"/>
      <c r="E1" s="43"/>
      <c r="F1" s="44"/>
    </row>
    <row r="2" spans="1:7" ht="15.95" customHeight="1">
      <c r="A2" s="46"/>
      <c r="B2" s="47"/>
      <c r="C2" s="48"/>
      <c r="D2" s="48"/>
      <c r="E2" s="48"/>
      <c r="F2" s="44"/>
    </row>
    <row r="3" spans="1:7" ht="15.95" customHeight="1">
      <c r="A3" s="49"/>
      <c r="B3" s="49"/>
      <c r="C3" s="48"/>
      <c r="D3" s="48"/>
      <c r="E3" s="48"/>
      <c r="F3" s="44"/>
    </row>
    <row r="4" spans="1:7" ht="15.95" customHeight="1">
      <c r="A4" s="50"/>
      <c r="B4" s="51" t="s">
        <v>68</v>
      </c>
      <c r="C4" s="51" t="s">
        <v>69</v>
      </c>
      <c r="D4" s="51" t="s">
        <v>70</v>
      </c>
      <c r="E4" s="51" t="s">
        <v>71</v>
      </c>
      <c r="F4" s="425" t="s">
        <v>72</v>
      </c>
      <c r="G4" s="51" t="s">
        <v>26</v>
      </c>
    </row>
    <row r="5" spans="1:7" ht="15.95" customHeight="1">
      <c r="A5" s="49"/>
      <c r="B5" s="52"/>
      <c r="C5" s="429" t="s">
        <v>73</v>
      </c>
      <c r="D5" s="53" t="s">
        <v>74</v>
      </c>
      <c r="E5" s="52" t="s">
        <v>26</v>
      </c>
      <c r="F5" s="54" t="s">
        <v>75</v>
      </c>
      <c r="G5" s="54" t="s">
        <v>29</v>
      </c>
    </row>
    <row r="6" spans="1:7" ht="15.95" customHeight="1">
      <c r="A6" s="49"/>
      <c r="B6" s="52"/>
      <c r="C6" s="52">
        <v>2026</v>
      </c>
      <c r="D6" s="52">
        <v>2026</v>
      </c>
      <c r="E6" s="52" t="s">
        <v>29</v>
      </c>
      <c r="F6" s="52" t="s">
        <v>30</v>
      </c>
      <c r="G6" s="52" t="s">
        <v>76</v>
      </c>
    </row>
    <row r="7" spans="1:7" ht="15.95" customHeight="1">
      <c r="A7" s="49"/>
      <c r="B7" s="55"/>
      <c r="C7" s="56"/>
      <c r="D7" s="56"/>
      <c r="E7" s="56"/>
      <c r="F7" s="56" t="s">
        <v>10</v>
      </c>
      <c r="G7" s="56" t="s">
        <v>10</v>
      </c>
    </row>
    <row r="8" spans="1:7" ht="15.95" customHeight="1">
      <c r="A8" s="49"/>
      <c r="B8" s="57"/>
      <c r="C8" s="52"/>
      <c r="D8" s="52"/>
      <c r="E8" s="52"/>
      <c r="F8" s="52"/>
      <c r="G8" s="52"/>
    </row>
    <row r="9" spans="1:7" ht="18" customHeight="1">
      <c r="A9" s="58" t="s">
        <v>77</v>
      </c>
      <c r="B9" s="59" t="s">
        <v>78</v>
      </c>
      <c r="C9" s="60">
        <v>4142.4547292587395</v>
      </c>
      <c r="D9" s="60">
        <v>2911.7370111403102</v>
      </c>
      <c r="E9" s="60">
        <v>7054.1917403990501</v>
      </c>
      <c r="F9" s="61">
        <v>71.450071088797856</v>
      </c>
      <c r="G9" s="61">
        <v>93.868929859892305</v>
      </c>
    </row>
    <row r="10" spans="1:7" ht="18" customHeight="1">
      <c r="A10" s="58" t="s">
        <v>79</v>
      </c>
      <c r="B10" s="59" t="s">
        <v>4</v>
      </c>
      <c r="C10" s="60">
        <v>741.63</v>
      </c>
      <c r="D10" s="60">
        <v>665.56000000000006</v>
      </c>
      <c r="E10" s="60">
        <v>1407.19</v>
      </c>
      <c r="F10" s="61">
        <v>109.55720164609055</v>
      </c>
      <c r="G10" s="61">
        <v>111.64630276102825</v>
      </c>
    </row>
    <row r="11" spans="1:7" ht="18" customHeight="1">
      <c r="A11" s="58" t="s">
        <v>80</v>
      </c>
      <c r="B11" s="59" t="s">
        <v>81</v>
      </c>
      <c r="C11" s="60">
        <v>497.45</v>
      </c>
      <c r="D11" s="60">
        <v>399.31652173913</v>
      </c>
      <c r="E11" s="60">
        <v>896.76652173912998</v>
      </c>
      <c r="F11" s="61">
        <v>90.914922302975725</v>
      </c>
      <c r="G11" s="61">
        <v>99.916048861209788</v>
      </c>
    </row>
    <row r="12" spans="1:7" ht="18" customHeight="1">
      <c r="A12" s="58" t="s">
        <v>82</v>
      </c>
      <c r="B12" s="59" t="s">
        <v>78</v>
      </c>
      <c r="C12" s="60">
        <v>75.147460999999993</v>
      </c>
      <c r="D12" s="60">
        <v>61.688812800000008</v>
      </c>
      <c r="E12" s="60">
        <v>136.83627380000001</v>
      </c>
      <c r="F12" s="61">
        <v>97.55275267807545</v>
      </c>
      <c r="G12" s="61">
        <v>102.03382027076341</v>
      </c>
    </row>
    <row r="13" spans="1:7" ht="18" customHeight="1">
      <c r="A13" s="58" t="s">
        <v>83</v>
      </c>
      <c r="B13" s="59" t="s">
        <v>4</v>
      </c>
      <c r="C13" s="60">
        <v>1496.106484404874</v>
      </c>
      <c r="D13" s="60">
        <v>1434.9733077687169</v>
      </c>
      <c r="E13" s="60">
        <v>2931.0797921735912</v>
      </c>
      <c r="F13" s="61">
        <v>102.07186826630772</v>
      </c>
      <c r="G13" s="61">
        <v>104.31292753651834</v>
      </c>
    </row>
    <row r="14" spans="1:7" ht="18" customHeight="1">
      <c r="A14" s="58" t="s">
        <v>84</v>
      </c>
      <c r="B14" s="59" t="s">
        <v>4</v>
      </c>
      <c r="C14" s="60">
        <v>129.29379</v>
      </c>
      <c r="D14" s="60">
        <v>121</v>
      </c>
      <c r="E14" s="60">
        <v>250.29379</v>
      </c>
      <c r="F14" s="61">
        <v>97.752926811495016</v>
      </c>
      <c r="G14" s="61">
        <v>99.468495999820689</v>
      </c>
    </row>
    <row r="15" spans="1:7" ht="18" customHeight="1">
      <c r="A15" s="58" t="s">
        <v>85</v>
      </c>
      <c r="B15" s="59" t="s">
        <v>4</v>
      </c>
      <c r="C15" s="60">
        <v>643.7763639646314</v>
      </c>
      <c r="D15" s="60">
        <v>595.33975462470244</v>
      </c>
      <c r="E15" s="60">
        <v>1239.1161185893338</v>
      </c>
      <c r="F15" s="61">
        <v>117.39102210692035</v>
      </c>
      <c r="G15" s="61">
        <v>124.78163834807556</v>
      </c>
    </row>
    <row r="16" spans="1:7" ht="18" customHeight="1">
      <c r="A16" s="58" t="s">
        <v>86</v>
      </c>
      <c r="B16" s="59" t="s">
        <v>87</v>
      </c>
      <c r="C16" s="60">
        <v>138.95608070014734</v>
      </c>
      <c r="D16" s="60">
        <v>127.52326900594326</v>
      </c>
      <c r="E16" s="60">
        <v>266.4793497060906</v>
      </c>
      <c r="F16" s="61">
        <v>98.490690189842155</v>
      </c>
      <c r="G16" s="61">
        <v>101.90442508716858</v>
      </c>
    </row>
    <row r="17" spans="1:7" ht="18" customHeight="1">
      <c r="A17" s="58" t="s">
        <v>88</v>
      </c>
      <c r="B17" s="59" t="s">
        <v>78</v>
      </c>
      <c r="C17" s="60">
        <v>12.967934760124567</v>
      </c>
      <c r="D17" s="60">
        <v>10.304544218369333</v>
      </c>
      <c r="E17" s="60">
        <v>23.272478978493901</v>
      </c>
      <c r="F17" s="61">
        <v>93.530309241121472</v>
      </c>
      <c r="G17" s="61">
        <v>109.03799140319479</v>
      </c>
    </row>
    <row r="18" spans="1:7" ht="18" customHeight="1">
      <c r="A18" s="58" t="s">
        <v>89</v>
      </c>
      <c r="B18" s="59" t="s">
        <v>4</v>
      </c>
      <c r="C18" s="60">
        <v>305.53324770081599</v>
      </c>
      <c r="D18" s="60">
        <v>228.96977350077182</v>
      </c>
      <c r="E18" s="60">
        <v>534.50302120158779</v>
      </c>
      <c r="F18" s="61">
        <v>94.168889020637991</v>
      </c>
      <c r="G18" s="61">
        <v>111.90330666543041</v>
      </c>
    </row>
    <row r="19" spans="1:7" ht="18" customHeight="1">
      <c r="A19" s="58" t="s">
        <v>90</v>
      </c>
      <c r="B19" s="59" t="s">
        <v>4</v>
      </c>
      <c r="C19" s="60">
        <v>29.074954834189601</v>
      </c>
      <c r="D19" s="60">
        <v>24.266440128265</v>
      </c>
      <c r="E19" s="60">
        <v>53.341394962454601</v>
      </c>
      <c r="F19" s="61">
        <v>91.643964865733935</v>
      </c>
      <c r="G19" s="61">
        <v>102.84664231424665</v>
      </c>
    </row>
    <row r="20" spans="1:7" ht="18" customHeight="1">
      <c r="A20" s="58" t="s">
        <v>91</v>
      </c>
      <c r="B20" s="59" t="s">
        <v>4</v>
      </c>
      <c r="C20" s="60">
        <v>1386.763363759201</v>
      </c>
      <c r="D20" s="60">
        <v>1212.7279710108701</v>
      </c>
      <c r="E20" s="60">
        <v>2599.4913347700713</v>
      </c>
      <c r="F20" s="61">
        <v>108.88758819628015</v>
      </c>
      <c r="G20" s="61">
        <v>113.8595817420513</v>
      </c>
    </row>
    <row r="21" spans="1:7" ht="18" customHeight="1">
      <c r="A21" s="58" t="s">
        <v>92</v>
      </c>
      <c r="B21" s="59" t="s">
        <v>4</v>
      </c>
      <c r="C21" s="60">
        <v>814.20743496568025</v>
      </c>
      <c r="D21" s="60">
        <v>725.51589650452183</v>
      </c>
      <c r="E21" s="60">
        <v>1539.7233314702021</v>
      </c>
      <c r="F21" s="61">
        <v>106.42063344915924</v>
      </c>
      <c r="G21" s="61">
        <v>113.66434990551271</v>
      </c>
    </row>
    <row r="22" spans="1:7" ht="18" customHeight="1">
      <c r="A22" s="58" t="s">
        <v>93</v>
      </c>
      <c r="B22" s="59" t="s">
        <v>87</v>
      </c>
      <c r="C22" s="60">
        <v>420.38513139697949</v>
      </c>
      <c r="D22" s="60">
        <v>320.94077971647101</v>
      </c>
      <c r="E22" s="60">
        <v>741.3259111134505</v>
      </c>
      <c r="F22" s="61">
        <v>115.27250627346559</v>
      </c>
      <c r="G22" s="61">
        <v>118.08477118482624</v>
      </c>
    </row>
    <row r="23" spans="1:7" ht="21" customHeight="1">
      <c r="A23" s="14" t="s">
        <v>94</v>
      </c>
      <c r="B23" s="59" t="s">
        <v>95</v>
      </c>
      <c r="C23" s="60">
        <v>673.44558421100032</v>
      </c>
      <c r="D23" s="60">
        <v>534.674278795026</v>
      </c>
      <c r="E23" s="60">
        <v>1208.1198630060262</v>
      </c>
      <c r="F23" s="61">
        <v>93.781518384414738</v>
      </c>
      <c r="G23" s="61">
        <v>109.18249437687469</v>
      </c>
    </row>
    <row r="24" spans="1:7" ht="18" customHeight="1">
      <c r="A24" s="14" t="s">
        <v>96</v>
      </c>
      <c r="B24" s="59" t="s">
        <v>97</v>
      </c>
      <c r="C24" s="60">
        <v>95.936743334048856</v>
      </c>
      <c r="D24" s="60">
        <v>74.811392516017037</v>
      </c>
      <c r="E24" s="60">
        <v>170.74813585006589</v>
      </c>
      <c r="F24" s="61">
        <v>81.766724292379777</v>
      </c>
      <c r="G24" s="62">
        <v>95.778418045456533</v>
      </c>
    </row>
    <row r="25" spans="1:7" ht="27" customHeight="1">
      <c r="A25" s="63" t="s">
        <v>98</v>
      </c>
      <c r="B25" s="59" t="s">
        <v>4</v>
      </c>
      <c r="C25" s="60">
        <v>120.03487277263486</v>
      </c>
      <c r="D25" s="60">
        <v>107.896342995387</v>
      </c>
      <c r="E25" s="60">
        <v>227.93121576802184</v>
      </c>
      <c r="F25" s="61">
        <v>101.71577191877303</v>
      </c>
      <c r="G25" s="61">
        <v>110.95449712982987</v>
      </c>
    </row>
    <row r="26" spans="1:7" ht="18" customHeight="1">
      <c r="A26" s="58" t="s">
        <v>99</v>
      </c>
      <c r="B26" s="59" t="s">
        <v>100</v>
      </c>
      <c r="C26" s="60">
        <v>558.78644323931951</v>
      </c>
      <c r="D26" s="60">
        <v>433.79920156338068</v>
      </c>
      <c r="E26" s="60">
        <v>992.58564480270024</v>
      </c>
      <c r="F26" s="61">
        <v>97.314855402961996</v>
      </c>
      <c r="G26" s="61">
        <v>110.07298448874592</v>
      </c>
    </row>
    <row r="27" spans="1:7" ht="18" customHeight="1">
      <c r="A27" s="64" t="s">
        <v>101</v>
      </c>
      <c r="B27" s="54" t="s">
        <v>102</v>
      </c>
      <c r="C27" s="65">
        <v>28.302526073372682</v>
      </c>
      <c r="D27" s="65">
        <v>25.224905721988709</v>
      </c>
      <c r="E27" s="65">
        <v>53.527431795361395</v>
      </c>
      <c r="F27" s="66">
        <v>99.995483822316899</v>
      </c>
      <c r="G27" s="66">
        <v>104.81305244692736</v>
      </c>
    </row>
    <row r="28" spans="1:7" ht="18" customHeight="1">
      <c r="A28" s="58" t="s">
        <v>103</v>
      </c>
      <c r="B28" s="59" t="s">
        <v>78</v>
      </c>
      <c r="C28" s="60">
        <v>181.10300138028171</v>
      </c>
      <c r="D28" s="60">
        <v>226.09119154929581</v>
      </c>
      <c r="E28" s="60">
        <v>407.19419292957753</v>
      </c>
      <c r="F28" s="61">
        <v>96.741500280837172</v>
      </c>
      <c r="G28" s="61">
        <v>83.305120233058332</v>
      </c>
    </row>
    <row r="29" spans="1:7" ht="18" customHeight="1">
      <c r="A29" s="58" t="s">
        <v>104</v>
      </c>
      <c r="B29" s="59" t="s">
        <v>4</v>
      </c>
      <c r="C29" s="60">
        <v>268.1115084009889</v>
      </c>
      <c r="D29" s="60">
        <v>243.42751012627099</v>
      </c>
      <c r="E29" s="60">
        <v>511.53901852725988</v>
      </c>
      <c r="F29" s="61">
        <v>84.145237696218416</v>
      </c>
      <c r="G29" s="61">
        <v>96.102333634541921</v>
      </c>
    </row>
    <row r="30" spans="1:7" ht="18" customHeight="1">
      <c r="A30" s="58" t="s">
        <v>105</v>
      </c>
      <c r="B30" s="59" t="s">
        <v>4</v>
      </c>
      <c r="C30" s="60">
        <v>148.69564881620451</v>
      </c>
      <c r="D30" s="60">
        <v>103.616678362987</v>
      </c>
      <c r="E30" s="60">
        <v>252.31232717919153</v>
      </c>
      <c r="F30" s="61">
        <v>109.78885025507672</v>
      </c>
      <c r="G30" s="61">
        <v>127.51704980908877</v>
      </c>
    </row>
    <row r="31" spans="1:7" ht="18" customHeight="1">
      <c r="A31" s="58" t="s">
        <v>106</v>
      </c>
      <c r="B31" s="59" t="s">
        <v>107</v>
      </c>
      <c r="C31" s="60">
        <v>17.361839758542867</v>
      </c>
      <c r="D31" s="60">
        <v>12.0672905639776</v>
      </c>
      <c r="E31" s="60">
        <v>29.429130322520468</v>
      </c>
      <c r="F31" s="61">
        <v>108.99497314390683</v>
      </c>
      <c r="G31" s="61">
        <v>130.45391145653699</v>
      </c>
    </row>
    <row r="32" spans="1:7" ht="18" customHeight="1">
      <c r="A32" s="58" t="s">
        <v>108</v>
      </c>
      <c r="B32" s="59" t="s">
        <v>78</v>
      </c>
      <c r="C32" s="60">
        <v>1987.2336259996143</v>
      </c>
      <c r="D32" s="60">
        <v>1731.0047679506201</v>
      </c>
      <c r="E32" s="60">
        <v>3718.2383939502342</v>
      </c>
      <c r="F32" s="61">
        <v>106.95540835065403</v>
      </c>
      <c r="G32" s="61">
        <v>115.37219298051443</v>
      </c>
    </row>
    <row r="33" spans="1:7" ht="18" customHeight="1">
      <c r="A33" s="14" t="s">
        <v>109</v>
      </c>
      <c r="B33" s="59" t="s">
        <v>4</v>
      </c>
      <c r="C33" s="60">
        <v>1334.583915968766</v>
      </c>
      <c r="D33" s="60">
        <v>1174.4316206823337</v>
      </c>
      <c r="E33" s="60">
        <v>2509.0155366510999</v>
      </c>
      <c r="F33" s="61">
        <v>110.3</v>
      </c>
      <c r="G33" s="61">
        <v>113.8</v>
      </c>
    </row>
    <row r="34" spans="1:7" ht="18" customHeight="1">
      <c r="A34" s="58" t="s">
        <v>110</v>
      </c>
      <c r="B34" s="59" t="s">
        <v>4</v>
      </c>
      <c r="C34" s="60">
        <v>1178.9443479921511</v>
      </c>
      <c r="D34" s="60">
        <v>1145.2704555624282</v>
      </c>
      <c r="E34" s="60">
        <v>2324.2148035545792</v>
      </c>
      <c r="F34" s="61">
        <v>123.89392709394652</v>
      </c>
      <c r="G34" s="61">
        <v>125.64793989868367</v>
      </c>
    </row>
    <row r="35" spans="1:7" ht="18" customHeight="1">
      <c r="A35" s="58" t="s">
        <v>111</v>
      </c>
      <c r="B35" s="59" t="s">
        <v>112</v>
      </c>
      <c r="C35" s="60">
        <v>15.318069000000001</v>
      </c>
      <c r="D35" s="60">
        <v>15.057276</v>
      </c>
      <c r="E35" s="60">
        <v>30.375345000000003</v>
      </c>
      <c r="F35" s="61">
        <v>94.641700957443192</v>
      </c>
      <c r="G35" s="61">
        <v>95.568428262511787</v>
      </c>
    </row>
    <row r="36" spans="1:7" ht="20.25" customHeight="1">
      <c r="A36" s="430" t="s">
        <v>113</v>
      </c>
      <c r="B36" s="59" t="s">
        <v>114</v>
      </c>
      <c r="C36" s="60">
        <v>51503.281770820606</v>
      </c>
      <c r="D36" s="60">
        <v>26951.979307587</v>
      </c>
      <c r="E36" s="60">
        <v>78455.26107840761</v>
      </c>
      <c r="F36" s="61">
        <v>79.641043201476975</v>
      </c>
      <c r="G36" s="61">
        <v>115.42227671604807</v>
      </c>
    </row>
    <row r="37" spans="1:7" ht="16.899999999999999" customHeight="1">
      <c r="A37" s="58" t="s">
        <v>115</v>
      </c>
      <c r="B37" s="59" t="s">
        <v>116</v>
      </c>
      <c r="C37" s="60">
        <v>1478.9088341199999</v>
      </c>
      <c r="D37" s="60">
        <v>1185.56077494905</v>
      </c>
      <c r="E37" s="60">
        <v>2664.46960906905</v>
      </c>
      <c r="F37" s="61">
        <v>90.869502979573625</v>
      </c>
      <c r="G37" s="61">
        <v>101.47294966012363</v>
      </c>
    </row>
    <row r="38" spans="1:7" ht="16.899999999999999" customHeight="1">
      <c r="A38" s="58" t="s">
        <v>117</v>
      </c>
      <c r="B38" s="431" t="s">
        <v>118</v>
      </c>
      <c r="C38" s="67">
        <v>51.703928538393519</v>
      </c>
      <c r="D38" s="67">
        <v>34.658425341156665</v>
      </c>
      <c r="E38" s="65">
        <v>86.362353879550184</v>
      </c>
      <c r="F38" s="66">
        <v>108.96647335619207</v>
      </c>
      <c r="G38" s="66">
        <v>124.00667216014281</v>
      </c>
    </row>
    <row r="39" spans="1:7" ht="16.899999999999999" customHeight="1">
      <c r="A39" s="58" t="s">
        <v>119</v>
      </c>
      <c r="B39" s="59" t="s">
        <v>4</v>
      </c>
      <c r="C39" s="60">
        <v>373.563479354918</v>
      </c>
      <c r="D39" s="60">
        <v>224.648193604754</v>
      </c>
      <c r="E39" s="60">
        <v>598.211672959672</v>
      </c>
      <c r="F39" s="61">
        <v>88.792109571080005</v>
      </c>
      <c r="G39" s="61">
        <v>122.51706091321277</v>
      </c>
    </row>
    <row r="40" spans="1:7" ht="16.899999999999999" customHeight="1">
      <c r="A40" s="58" t="s">
        <v>120</v>
      </c>
      <c r="B40" s="59" t="s">
        <v>121</v>
      </c>
      <c r="C40" s="60">
        <v>24.583899568215003</v>
      </c>
      <c r="D40" s="60">
        <v>19.795440413228302</v>
      </c>
      <c r="E40" s="60">
        <v>44.379339981443309</v>
      </c>
      <c r="F40" s="61">
        <v>94.693354948421373</v>
      </c>
      <c r="G40" s="61">
        <v>104.96855029544199</v>
      </c>
    </row>
    <row r="41" spans="1:7" ht="16.899999999999999" customHeight="1">
      <c r="A41" s="58" t="s">
        <v>122</v>
      </c>
      <c r="B41" s="59" t="s">
        <v>81</v>
      </c>
      <c r="C41" s="60">
        <v>337.823327148239</v>
      </c>
      <c r="D41" s="60">
        <v>337.03347707752903</v>
      </c>
      <c r="E41" s="60">
        <v>674.85680422576797</v>
      </c>
      <c r="F41" s="61">
        <v>104.29153727176843</v>
      </c>
      <c r="G41" s="61">
        <v>105.77454562122028</v>
      </c>
    </row>
    <row r="42" spans="1:7" ht="15">
      <c r="A42" s="48"/>
      <c r="F42" s="68"/>
    </row>
    <row r="43" spans="1:7" ht="15">
      <c r="F43" s="68"/>
    </row>
    <row r="44" spans="1:7" ht="15">
      <c r="F44" s="68"/>
    </row>
    <row r="45" spans="1:7" ht="15">
      <c r="F45" s="68"/>
    </row>
    <row r="46" spans="1:7" ht="15">
      <c r="F46" s="68"/>
    </row>
    <row r="47" spans="1:7" ht="15">
      <c r="F47" s="68"/>
    </row>
    <row r="48" spans="1:7" ht="15">
      <c r="F48" s="68"/>
    </row>
    <row r="49" spans="1:6" ht="15">
      <c r="F49" s="68"/>
    </row>
    <row r="50" spans="1:6" ht="15">
      <c r="A50" s="44"/>
      <c r="B50" s="44"/>
      <c r="C50" s="44"/>
      <c r="D50" s="44"/>
      <c r="E50" s="44"/>
      <c r="F50" s="68"/>
    </row>
    <row r="51" spans="1:6" ht="15">
      <c r="A51" s="44"/>
      <c r="B51" s="44"/>
      <c r="C51" s="44"/>
      <c r="D51" s="44"/>
      <c r="E51" s="44"/>
      <c r="F51" s="68"/>
    </row>
    <row r="52" spans="1:6" ht="15">
      <c r="A52" s="44"/>
      <c r="B52" s="44"/>
      <c r="C52" s="44"/>
      <c r="D52" s="44"/>
      <c r="E52" s="44"/>
      <c r="F52" s="68"/>
    </row>
    <row r="53" spans="1:6" ht="15">
      <c r="A53" s="44"/>
      <c r="B53" s="44"/>
      <c r="C53" s="44"/>
      <c r="D53" s="44"/>
      <c r="E53" s="44"/>
      <c r="F53" s="44"/>
    </row>
    <row r="54" spans="1:6" ht="15">
      <c r="A54" s="44"/>
      <c r="B54" s="44"/>
      <c r="C54" s="44"/>
      <c r="D54" s="44"/>
      <c r="E54" s="44"/>
      <c r="F54" s="44"/>
    </row>
    <row r="55" spans="1:6" ht="15">
      <c r="A55" s="44"/>
      <c r="B55" s="44"/>
      <c r="C55" s="44"/>
      <c r="D55" s="44"/>
      <c r="E55" s="44"/>
      <c r="F55" s="44"/>
    </row>
    <row r="56" spans="1:6" ht="15">
      <c r="A56" s="44"/>
      <c r="B56" s="44"/>
      <c r="C56" s="44"/>
      <c r="D56" s="44"/>
      <c r="E56" s="44"/>
      <c r="F56" s="44"/>
    </row>
    <row r="57" spans="1:6" ht="15">
      <c r="A57" s="44"/>
      <c r="B57" s="44"/>
      <c r="C57" s="44"/>
      <c r="D57" s="44"/>
      <c r="E57" s="44"/>
      <c r="F57" s="44"/>
    </row>
    <row r="58" spans="1:6" ht="15">
      <c r="A58" s="44"/>
      <c r="B58" s="44"/>
      <c r="C58" s="44"/>
      <c r="D58" s="44"/>
      <c r="E58" s="44"/>
      <c r="F58" s="44"/>
    </row>
    <row r="59" spans="1:6" ht="15">
      <c r="A59" s="44"/>
      <c r="B59" s="44"/>
      <c r="C59" s="44"/>
      <c r="D59" s="44"/>
      <c r="E59" s="44"/>
      <c r="F59" s="44"/>
    </row>
    <row r="60" spans="1:6" ht="15">
      <c r="A60" s="44"/>
      <c r="B60" s="44"/>
      <c r="C60" s="44"/>
      <c r="D60" s="44"/>
      <c r="E60" s="44"/>
      <c r="F60" s="44"/>
    </row>
    <row r="61" spans="1:6" ht="15">
      <c r="A61" s="44"/>
      <c r="B61" s="44"/>
      <c r="C61" s="44"/>
      <c r="D61" s="44"/>
      <c r="E61" s="44"/>
      <c r="F61" s="44"/>
    </row>
    <row r="62" spans="1:6" ht="15">
      <c r="A62" s="44"/>
      <c r="B62" s="44"/>
      <c r="C62" s="44"/>
      <c r="D62" s="44"/>
      <c r="E62" s="44"/>
      <c r="F62" s="44"/>
    </row>
    <row r="63" spans="1:6" ht="15">
      <c r="A63" s="44"/>
      <c r="B63" s="44"/>
      <c r="C63" s="44"/>
      <c r="D63" s="44"/>
      <c r="E63" s="44"/>
      <c r="F63" s="44"/>
    </row>
    <row r="64" spans="1:6" ht="15">
      <c r="A64" s="44"/>
      <c r="B64" s="44"/>
      <c r="C64" s="44"/>
      <c r="D64" s="44"/>
      <c r="E64" s="44"/>
      <c r="F64" s="44"/>
    </row>
    <row r="65" spans="1:6" ht="15">
      <c r="A65" s="44"/>
      <c r="B65" s="44"/>
      <c r="C65" s="44"/>
      <c r="D65" s="44"/>
      <c r="E65" s="44"/>
      <c r="F65" s="44"/>
    </row>
    <row r="66" spans="1:6" ht="18" customHeight="1">
      <c r="A66" s="44"/>
      <c r="B66" s="44"/>
      <c r="C66" s="44"/>
      <c r="D66" s="44"/>
      <c r="E66" s="44"/>
      <c r="F66" s="44"/>
    </row>
    <row r="67" spans="1:6" ht="18" customHeight="1">
      <c r="A67" s="44"/>
      <c r="B67" s="44"/>
      <c r="C67" s="44"/>
      <c r="D67" s="44"/>
      <c r="E67" s="44"/>
      <c r="F67" s="44"/>
    </row>
    <row r="68" spans="1:6" ht="18" customHeight="1">
      <c r="A68" s="44"/>
      <c r="B68" s="44"/>
      <c r="C68" s="44"/>
      <c r="D68" s="44"/>
      <c r="E68" s="44"/>
      <c r="F68" s="44"/>
    </row>
    <row r="69" spans="1:6" ht="18" customHeight="1">
      <c r="A69" s="44"/>
      <c r="B69" s="44"/>
      <c r="C69" s="44"/>
      <c r="D69" s="44"/>
      <c r="E69" s="44"/>
      <c r="F69" s="44"/>
    </row>
    <row r="70" spans="1:6" ht="18" customHeight="1">
      <c r="A70" s="44"/>
      <c r="B70" s="44"/>
      <c r="C70" s="44"/>
      <c r="D70" s="44"/>
      <c r="E70" s="44"/>
      <c r="F70" s="44"/>
    </row>
    <row r="71" spans="1:6" ht="18" customHeight="1">
      <c r="A71" s="44"/>
      <c r="B71" s="44"/>
      <c r="C71" s="44"/>
      <c r="D71" s="44"/>
      <c r="E71" s="44"/>
      <c r="F71" s="44"/>
    </row>
    <row r="72" spans="1:6" ht="18" customHeight="1">
      <c r="A72" s="44"/>
      <c r="B72" s="44"/>
      <c r="C72" s="44"/>
      <c r="D72" s="44"/>
      <c r="E72" s="44"/>
      <c r="F72" s="44"/>
    </row>
  </sheetData>
  <pageMargins left="0.86614173228346503" right="0.47239999999999999" top="0.748" bottom="0.51180000000000003" header="0.433" footer="0.31490000000000001"/>
  <pageSetup paperSize="9" scale="99" firstPageNumber="27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54"/>
  <sheetViews>
    <sheetView topLeftCell="A16" workbookViewId="0">
      <selection activeCell="G45" sqref="G45"/>
    </sheetView>
  </sheetViews>
  <sheetFormatPr defaultColWidth="11.42578125" defaultRowHeight="16.5" customHeight="1"/>
  <cols>
    <col min="1" max="1" width="55.7109375" style="70" customWidth="1"/>
    <col min="2" max="2" width="16.140625" style="70" customWidth="1"/>
    <col min="3" max="3" width="17.140625" style="70" customWidth="1"/>
    <col min="4" max="16384" width="11.42578125" style="70"/>
  </cols>
  <sheetData>
    <row r="1" spans="1:117" ht="20.100000000000001" customHeight="1">
      <c r="A1" s="472" t="s">
        <v>123</v>
      </c>
      <c r="B1" s="472"/>
      <c r="C1" s="472"/>
    </row>
    <row r="2" spans="1:117" ht="18" customHeight="1">
      <c r="A2" s="69"/>
      <c r="B2" s="69"/>
      <c r="C2" s="69"/>
    </row>
    <row r="3" spans="1:117" ht="18" customHeight="1">
      <c r="A3" s="71"/>
      <c r="C3" s="72" t="s">
        <v>0</v>
      </c>
    </row>
    <row r="4" spans="1:117" s="75" customFormat="1" ht="15" customHeight="1">
      <c r="A4" s="73"/>
      <c r="B4" s="74" t="s">
        <v>124</v>
      </c>
      <c r="C4" s="74" t="s">
        <v>124</v>
      </c>
    </row>
    <row r="5" spans="1:117" s="75" customFormat="1" ht="15" customHeight="1">
      <c r="A5" s="76"/>
      <c r="B5" s="77" t="s">
        <v>125</v>
      </c>
      <c r="C5" s="77" t="s">
        <v>125</v>
      </c>
    </row>
    <row r="6" spans="1:117" s="75" customFormat="1" ht="15" customHeight="1">
      <c r="A6" s="76"/>
      <c r="B6" s="78" t="s">
        <v>126</v>
      </c>
      <c r="C6" s="78" t="s">
        <v>126</v>
      </c>
    </row>
    <row r="7" spans="1:117" s="75" customFormat="1" ht="15" customHeight="1">
      <c r="A7" s="76"/>
      <c r="B7" s="77" t="s">
        <v>28</v>
      </c>
      <c r="C7" s="77" t="s">
        <v>27</v>
      </c>
    </row>
    <row r="8" spans="1:117" s="75" customFormat="1" ht="15" customHeight="1">
      <c r="A8" s="76"/>
      <c r="B8" s="79"/>
      <c r="C8" s="79"/>
    </row>
    <row r="9" spans="1:117" s="75" customFormat="1" ht="10.5" customHeight="1">
      <c r="A9" s="76"/>
      <c r="B9" s="77"/>
      <c r="C9" s="77"/>
    </row>
    <row r="10" spans="1:117" ht="15.95" customHeight="1">
      <c r="A10" s="24" t="s">
        <v>31</v>
      </c>
      <c r="B10" s="80">
        <v>100.22</v>
      </c>
      <c r="C10" s="80">
        <v>103.97</v>
      </c>
    </row>
    <row r="11" spans="1:117" s="82" customFormat="1" ht="15" customHeight="1">
      <c r="A11" s="81" t="s">
        <v>32</v>
      </c>
      <c r="B11" s="80">
        <v>99.95</v>
      </c>
      <c r="C11" s="80">
        <v>101</v>
      </c>
    </row>
    <row r="12" spans="1:117" s="85" customFormat="1" ht="15" customHeight="1">
      <c r="A12" s="32" t="s">
        <v>33</v>
      </c>
      <c r="B12" s="83">
        <v>99.98</v>
      </c>
      <c r="C12" s="83">
        <v>101.6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</row>
    <row r="13" spans="1:117" ht="15" customHeight="1">
      <c r="A13" s="32" t="s">
        <v>34</v>
      </c>
      <c r="B13" s="86">
        <v>100</v>
      </c>
      <c r="C13" s="86">
        <v>101.21</v>
      </c>
    </row>
    <row r="14" spans="1:117" ht="15" customHeight="1">
      <c r="A14" s="32" t="s">
        <v>35</v>
      </c>
      <c r="B14" s="86">
        <v>99.23</v>
      </c>
      <c r="C14" s="86">
        <v>89.48</v>
      </c>
    </row>
    <row r="15" spans="1:117" ht="15" customHeight="1">
      <c r="A15" s="32" t="s">
        <v>36</v>
      </c>
      <c r="B15" s="86">
        <v>99.99</v>
      </c>
      <c r="C15" s="86">
        <v>99.25</v>
      </c>
    </row>
    <row r="16" spans="1:117" ht="15" customHeight="1">
      <c r="A16" s="32" t="s">
        <v>37</v>
      </c>
      <c r="B16" s="86">
        <v>100.07</v>
      </c>
      <c r="C16" s="86">
        <v>118.28</v>
      </c>
    </row>
    <row r="17" spans="1:117" ht="15" customHeight="1">
      <c r="A17" s="87" t="s">
        <v>38</v>
      </c>
      <c r="B17" s="88">
        <v>100.24</v>
      </c>
      <c r="C17" s="88">
        <v>104.09</v>
      </c>
    </row>
    <row r="18" spans="1:117" s="89" customFormat="1" ht="15" customHeight="1">
      <c r="A18" s="32" t="s">
        <v>39</v>
      </c>
      <c r="B18" s="86">
        <v>100.27</v>
      </c>
      <c r="C18" s="86">
        <v>106.19</v>
      </c>
    </row>
    <row r="19" spans="1:117" ht="15" customHeight="1">
      <c r="A19" s="32" t="s">
        <v>40</v>
      </c>
      <c r="B19" s="86">
        <v>99.97</v>
      </c>
      <c r="C19" s="86">
        <v>96.88</v>
      </c>
    </row>
    <row r="20" spans="1:117" ht="15" customHeight="1">
      <c r="A20" s="32" t="s">
        <v>41</v>
      </c>
      <c r="B20" s="86">
        <v>100.1</v>
      </c>
      <c r="C20" s="86">
        <v>99.81</v>
      </c>
    </row>
    <row r="21" spans="1:117" ht="15" customHeight="1">
      <c r="A21" s="32" t="s">
        <v>42</v>
      </c>
      <c r="B21" s="86">
        <v>100.44</v>
      </c>
      <c r="C21" s="86">
        <v>98.5</v>
      </c>
    </row>
    <row r="22" spans="1:117" ht="15" customHeight="1">
      <c r="A22" s="32" t="s">
        <v>43</v>
      </c>
      <c r="B22" s="86">
        <v>100.14</v>
      </c>
      <c r="C22" s="86">
        <v>99.89</v>
      </c>
    </row>
    <row r="23" spans="1:117" ht="15" customHeight="1">
      <c r="A23" s="32" t="s">
        <v>44</v>
      </c>
      <c r="B23" s="86">
        <v>100.16</v>
      </c>
      <c r="C23" s="86">
        <v>99.22</v>
      </c>
    </row>
    <row r="24" spans="1:117" ht="27" customHeight="1">
      <c r="A24" s="32" t="s">
        <v>45</v>
      </c>
      <c r="B24" s="86">
        <v>99.73</v>
      </c>
      <c r="C24" s="86">
        <v>95.53</v>
      </c>
    </row>
    <row r="25" spans="1:117" ht="15.95" customHeight="1">
      <c r="A25" s="32" t="s">
        <v>46</v>
      </c>
      <c r="B25" s="86">
        <v>100.22</v>
      </c>
      <c r="C25" s="86">
        <v>99</v>
      </c>
    </row>
    <row r="26" spans="1:117" ht="15" customHeight="1">
      <c r="A26" s="32" t="s">
        <v>47</v>
      </c>
      <c r="B26" s="86">
        <v>99.26</v>
      </c>
      <c r="C26" s="86">
        <v>105.41</v>
      </c>
    </row>
    <row r="27" spans="1:117" ht="15" customHeight="1">
      <c r="A27" s="32" t="s">
        <v>48</v>
      </c>
      <c r="B27" s="86">
        <v>100.02</v>
      </c>
      <c r="C27" s="86">
        <v>108.67</v>
      </c>
    </row>
    <row r="28" spans="1:117" ht="15" customHeight="1">
      <c r="A28" s="32" t="s">
        <v>49</v>
      </c>
      <c r="B28" s="86">
        <v>99.54</v>
      </c>
      <c r="C28" s="86">
        <v>103.98</v>
      </c>
    </row>
    <row r="29" spans="1:117" s="90" customFormat="1" ht="15" customHeight="1">
      <c r="A29" s="32" t="s">
        <v>50</v>
      </c>
      <c r="B29" s="86">
        <v>99.88</v>
      </c>
      <c r="C29" s="86">
        <v>101.37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</row>
    <row r="30" spans="1:117" ht="15" customHeight="1">
      <c r="A30" s="32" t="s">
        <v>51</v>
      </c>
      <c r="B30" s="86">
        <v>100.02</v>
      </c>
      <c r="C30" s="86">
        <v>108.6</v>
      </c>
    </row>
    <row r="31" spans="1:117" ht="15" customHeight="1">
      <c r="A31" s="32" t="s">
        <v>52</v>
      </c>
      <c r="B31" s="86">
        <v>100.21</v>
      </c>
      <c r="C31" s="86">
        <v>102.31</v>
      </c>
    </row>
    <row r="32" spans="1:117" ht="15" customHeight="1">
      <c r="A32" s="32" t="s">
        <v>53</v>
      </c>
      <c r="B32" s="86">
        <v>100.12</v>
      </c>
      <c r="C32" s="86">
        <v>112.78</v>
      </c>
    </row>
    <row r="33" spans="1:3" ht="15" customHeight="1">
      <c r="A33" s="32" t="s">
        <v>54</v>
      </c>
      <c r="B33" s="86">
        <v>99.65</v>
      </c>
      <c r="C33" s="86">
        <v>104.34</v>
      </c>
    </row>
    <row r="34" spans="1:3" ht="15" customHeight="1">
      <c r="A34" s="32" t="s">
        <v>55</v>
      </c>
      <c r="B34" s="86">
        <v>100.89</v>
      </c>
      <c r="C34" s="86">
        <v>116.55</v>
      </c>
    </row>
    <row r="35" spans="1:3" ht="15" customHeight="1">
      <c r="A35" s="32" t="s">
        <v>56</v>
      </c>
      <c r="B35" s="86">
        <v>99.45</v>
      </c>
      <c r="C35" s="86">
        <v>109.82</v>
      </c>
    </row>
    <row r="36" spans="1:3" ht="15" customHeight="1">
      <c r="A36" s="32" t="s">
        <v>57</v>
      </c>
      <c r="B36" s="86">
        <v>100.05</v>
      </c>
      <c r="C36" s="86">
        <v>109.43</v>
      </c>
    </row>
    <row r="37" spans="1:3" s="89" customFormat="1" ht="15" customHeight="1">
      <c r="A37" s="32" t="s">
        <v>58</v>
      </c>
      <c r="B37" s="86">
        <v>100.56</v>
      </c>
      <c r="C37" s="86">
        <v>108.3</v>
      </c>
    </row>
    <row r="38" spans="1:3" s="89" customFormat="1" ht="15" customHeight="1">
      <c r="A38" s="32" t="s">
        <v>59</v>
      </c>
      <c r="B38" s="86">
        <v>100.99</v>
      </c>
      <c r="C38" s="86">
        <v>115.06</v>
      </c>
    </row>
    <row r="39" spans="1:3" ht="15" customHeight="1">
      <c r="A39" s="32" t="s">
        <v>60</v>
      </c>
      <c r="B39" s="86">
        <v>99.25</v>
      </c>
      <c r="C39" s="86">
        <v>90.72</v>
      </c>
    </row>
    <row r="40" spans="1:3" ht="15" customHeight="1">
      <c r="A40" s="32" t="s">
        <v>61</v>
      </c>
      <c r="B40" s="86">
        <v>100.67</v>
      </c>
      <c r="C40" s="86">
        <v>108.33</v>
      </c>
    </row>
    <row r="41" spans="1:3" ht="15" customHeight="1">
      <c r="A41" s="32" t="s">
        <v>62</v>
      </c>
      <c r="B41" s="86">
        <v>98.97</v>
      </c>
      <c r="C41" s="86">
        <v>114.48</v>
      </c>
    </row>
    <row r="42" spans="1:3" ht="15" customHeight="1">
      <c r="A42" s="91" t="s">
        <v>63</v>
      </c>
      <c r="B42" s="88">
        <v>100.14</v>
      </c>
      <c r="C42" s="88">
        <v>102.64</v>
      </c>
    </row>
    <row r="43" spans="1:3" ht="27" customHeight="1">
      <c r="A43" s="91" t="s">
        <v>64</v>
      </c>
      <c r="B43" s="92">
        <v>99.88</v>
      </c>
      <c r="C43" s="92">
        <v>104.34</v>
      </c>
    </row>
    <row r="44" spans="1:3" ht="15" customHeight="1">
      <c r="A44" s="32" t="s">
        <v>65</v>
      </c>
      <c r="B44" s="86">
        <v>100.15</v>
      </c>
      <c r="C44" s="86">
        <v>104.22</v>
      </c>
    </row>
    <row r="45" spans="1:3" ht="15" customHeight="1">
      <c r="A45" s="32" t="s">
        <v>66</v>
      </c>
      <c r="B45" s="86">
        <v>99.94</v>
      </c>
      <c r="C45" s="86">
        <v>117.26</v>
      </c>
    </row>
    <row r="46" spans="1:3" ht="15" customHeight="1">
      <c r="A46" s="32" t="s">
        <v>67</v>
      </c>
      <c r="B46" s="86">
        <v>99.66</v>
      </c>
      <c r="C46" s="86">
        <v>101.87</v>
      </c>
    </row>
    <row r="47" spans="1:3" ht="15" customHeight="1">
      <c r="A47" s="32" t="s">
        <v>127</v>
      </c>
      <c r="B47" s="86">
        <v>100</v>
      </c>
      <c r="C47" s="86">
        <v>232.35</v>
      </c>
    </row>
    <row r="48" spans="1:3" ht="15.95" customHeight="1">
      <c r="A48" s="93"/>
    </row>
    <row r="49" spans="1:1" ht="15.95" customHeight="1">
      <c r="A49" s="93"/>
    </row>
    <row r="50" spans="1:1" ht="15.95" customHeight="1">
      <c r="A50" s="93"/>
    </row>
    <row r="51" spans="1:1" ht="16.5" customHeight="1">
      <c r="A51" s="93"/>
    </row>
    <row r="52" spans="1:1" ht="16.5" customHeight="1">
      <c r="A52" s="93"/>
    </row>
    <row r="53" spans="1:1" ht="16.5" customHeight="1">
      <c r="A53" s="93"/>
    </row>
    <row r="54" spans="1:1" ht="16.5" customHeight="1">
      <c r="A54" s="93"/>
    </row>
  </sheetData>
  <mergeCells count="1">
    <mergeCell ref="A1:C1"/>
  </mergeCells>
  <pageMargins left="0.86614173228346503" right="0.47239999999999999" top="0.748" bottom="0.51180000000000003" header="0.433" footer="0.31490000000000001"/>
  <pageSetup paperSize="9" scale="99" firstPageNumber="27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42"/>
  <sheetViews>
    <sheetView workbookViewId="0">
      <selection activeCell="G13" sqref="G13"/>
    </sheetView>
  </sheetViews>
  <sheetFormatPr defaultColWidth="9.140625" defaultRowHeight="15"/>
  <cols>
    <col min="1" max="1" width="31.42578125" style="100" customWidth="1"/>
    <col min="2" max="3" width="26" style="100" customWidth="1"/>
    <col min="4" max="16384" width="9.140625" style="100"/>
  </cols>
  <sheetData>
    <row r="1" spans="1:3" s="70" customFormat="1" ht="20.100000000000001" customHeight="1">
      <c r="A1" s="94" t="s">
        <v>128</v>
      </c>
      <c r="B1" s="95"/>
      <c r="C1" s="95"/>
    </row>
    <row r="2" spans="1:3" s="70" customFormat="1" ht="20.100000000000001" customHeight="1">
      <c r="A2" s="69" t="s">
        <v>129</v>
      </c>
      <c r="B2" s="69"/>
      <c r="C2" s="69"/>
    </row>
    <row r="3" spans="1:3" s="70" customFormat="1" ht="12" customHeight="1">
      <c r="A3" s="71"/>
      <c r="C3" s="72" t="s">
        <v>0</v>
      </c>
    </row>
    <row r="4" spans="1:3" s="75" customFormat="1" ht="18" customHeight="1">
      <c r="A4" s="73"/>
      <c r="B4" s="74" t="s">
        <v>124</v>
      </c>
      <c r="C4" s="74" t="s">
        <v>124</v>
      </c>
    </row>
    <row r="5" spans="1:3" s="75" customFormat="1" ht="18" customHeight="1">
      <c r="A5" s="76"/>
      <c r="B5" s="96" t="s">
        <v>442</v>
      </c>
      <c r="C5" s="96" t="s">
        <v>442</v>
      </c>
    </row>
    <row r="6" spans="1:3" s="75" customFormat="1" ht="18" customHeight="1">
      <c r="A6" s="76"/>
      <c r="B6" s="79" t="s">
        <v>28</v>
      </c>
      <c r="C6" s="79" t="s">
        <v>27</v>
      </c>
    </row>
    <row r="7" spans="1:3" s="75" customFormat="1" ht="15" customHeight="1">
      <c r="A7" s="76"/>
      <c r="B7" s="77"/>
      <c r="C7" s="77"/>
    </row>
    <row r="8" spans="1:3" s="70" customFormat="1" ht="19.5" customHeight="1">
      <c r="A8" s="465" t="s">
        <v>353</v>
      </c>
      <c r="B8" s="97">
        <v>100.22</v>
      </c>
      <c r="C8" s="97">
        <v>103.97</v>
      </c>
    </row>
    <row r="9" spans="1:3" ht="19.5" customHeight="1">
      <c r="A9" s="98" t="s">
        <v>130</v>
      </c>
      <c r="B9" s="99">
        <v>100.25</v>
      </c>
      <c r="C9" s="99">
        <v>110.91</v>
      </c>
    </row>
    <row r="10" spans="1:3" ht="19.5" customHeight="1">
      <c r="A10" s="98" t="s">
        <v>131</v>
      </c>
      <c r="B10" s="99">
        <v>100.32</v>
      </c>
      <c r="C10" s="99">
        <v>112.06</v>
      </c>
    </row>
    <row r="11" spans="1:3" ht="19.5" customHeight="1">
      <c r="A11" s="98" t="s">
        <v>132</v>
      </c>
      <c r="B11" s="99">
        <v>100.17</v>
      </c>
      <c r="C11" s="99">
        <v>103.87</v>
      </c>
    </row>
    <row r="12" spans="1:3" ht="19.5" customHeight="1">
      <c r="A12" s="98" t="s">
        <v>133</v>
      </c>
      <c r="B12" s="99">
        <v>99.96</v>
      </c>
      <c r="C12" s="99">
        <v>105.15</v>
      </c>
    </row>
    <row r="13" spans="1:3" ht="19.5" customHeight="1">
      <c r="A13" s="98" t="s">
        <v>134</v>
      </c>
      <c r="B13" s="99">
        <v>100.48</v>
      </c>
      <c r="C13" s="99">
        <v>105.43</v>
      </c>
    </row>
    <row r="14" spans="1:3" ht="19.5" customHeight="1">
      <c r="A14" s="98" t="s">
        <v>135</v>
      </c>
      <c r="B14" s="99">
        <v>100.44</v>
      </c>
      <c r="C14" s="99">
        <v>104.41</v>
      </c>
    </row>
    <row r="15" spans="1:3" ht="19.5" customHeight="1">
      <c r="A15" s="98" t="s">
        <v>136</v>
      </c>
      <c r="B15" s="99">
        <v>99.62</v>
      </c>
      <c r="C15" s="99">
        <v>100.89</v>
      </c>
    </row>
    <row r="16" spans="1:3" ht="19.5" customHeight="1">
      <c r="A16" s="98" t="s">
        <v>137</v>
      </c>
      <c r="B16" s="99">
        <v>101.1</v>
      </c>
      <c r="C16" s="99">
        <v>91.73</v>
      </c>
    </row>
    <row r="17" spans="1:3" ht="19.5" customHeight="1">
      <c r="A17" s="98" t="s">
        <v>138</v>
      </c>
      <c r="B17" s="99">
        <v>99.92</v>
      </c>
      <c r="C17" s="99">
        <v>105.76</v>
      </c>
    </row>
    <row r="18" spans="1:3" ht="19.5" customHeight="1">
      <c r="A18" s="98" t="s">
        <v>139</v>
      </c>
      <c r="B18" s="99">
        <v>100.63</v>
      </c>
      <c r="C18" s="99">
        <v>101.33</v>
      </c>
    </row>
    <row r="19" spans="1:3" ht="19.5" customHeight="1">
      <c r="A19" s="98" t="s">
        <v>140</v>
      </c>
      <c r="B19" s="99">
        <v>101.15</v>
      </c>
      <c r="C19" s="99">
        <v>100.97</v>
      </c>
    </row>
    <row r="20" spans="1:3" ht="19.5" customHeight="1">
      <c r="A20" s="98" t="s">
        <v>141</v>
      </c>
      <c r="B20" s="99">
        <v>101.19</v>
      </c>
      <c r="C20" s="99">
        <v>112.5</v>
      </c>
    </row>
    <row r="21" spans="1:3" ht="19.5" customHeight="1">
      <c r="A21" s="98" t="s">
        <v>142</v>
      </c>
      <c r="B21" s="99">
        <v>93.71</v>
      </c>
      <c r="C21" s="99">
        <v>116</v>
      </c>
    </row>
    <row r="22" spans="1:3" ht="19.5" customHeight="1">
      <c r="A22" s="98" t="s">
        <v>143</v>
      </c>
      <c r="B22" s="99">
        <v>99.75</v>
      </c>
      <c r="C22" s="99">
        <v>100.99</v>
      </c>
    </row>
    <row r="23" spans="1:3" ht="19.5" customHeight="1">
      <c r="A23" s="98" t="s">
        <v>144</v>
      </c>
      <c r="B23" s="99">
        <v>99.98</v>
      </c>
      <c r="C23" s="99">
        <v>99.81</v>
      </c>
    </row>
    <row r="24" spans="1:3" ht="19.5" customHeight="1">
      <c r="A24" s="98" t="s">
        <v>145</v>
      </c>
      <c r="B24" s="99">
        <v>99.03</v>
      </c>
      <c r="C24" s="99">
        <v>100.26</v>
      </c>
    </row>
    <row r="25" spans="1:3" ht="19.5" customHeight="1">
      <c r="A25" s="98" t="s">
        <v>146</v>
      </c>
      <c r="B25" s="99">
        <v>100.06</v>
      </c>
      <c r="C25" s="99">
        <v>121.88</v>
      </c>
    </row>
    <row r="26" spans="1:3" ht="19.5" customHeight="1">
      <c r="A26" s="98" t="s">
        <v>147</v>
      </c>
      <c r="B26" s="99">
        <v>104.26</v>
      </c>
      <c r="C26" s="99">
        <v>145.46</v>
      </c>
    </row>
    <row r="27" spans="1:3" ht="19.5" customHeight="1">
      <c r="A27" s="98" t="s">
        <v>148</v>
      </c>
      <c r="B27" s="99">
        <v>99.59</v>
      </c>
      <c r="C27" s="99">
        <v>100.2</v>
      </c>
    </row>
    <row r="28" spans="1:3" ht="19.5" customHeight="1">
      <c r="A28" s="98" t="s">
        <v>149</v>
      </c>
      <c r="B28" s="99">
        <v>100.75</v>
      </c>
      <c r="C28" s="99">
        <v>109.18</v>
      </c>
    </row>
    <row r="29" spans="1:3" ht="18.399999999999999" customHeight="1">
      <c r="A29" s="98" t="s">
        <v>150</v>
      </c>
      <c r="B29" s="99">
        <v>100.05</v>
      </c>
      <c r="C29" s="99">
        <v>100.22</v>
      </c>
    </row>
    <row r="30" spans="1:3" ht="18.399999999999999" customHeight="1">
      <c r="A30" s="98" t="s">
        <v>151</v>
      </c>
      <c r="B30" s="99">
        <v>99.51</v>
      </c>
      <c r="C30" s="99">
        <v>97.4</v>
      </c>
    </row>
    <row r="31" spans="1:3" ht="18.399999999999999" customHeight="1">
      <c r="A31" s="98" t="s">
        <v>5</v>
      </c>
      <c r="B31" s="99">
        <v>98.47</v>
      </c>
      <c r="C31" s="99">
        <v>100.38</v>
      </c>
    </row>
    <row r="32" spans="1:3" ht="18.399999999999999" customHeight="1">
      <c r="A32" s="98" t="s">
        <v>152</v>
      </c>
      <c r="B32" s="99">
        <v>100.33</v>
      </c>
      <c r="C32" s="99">
        <v>108.52</v>
      </c>
    </row>
    <row r="33" spans="1:3" ht="18.399999999999999" customHeight="1">
      <c r="A33" s="98" t="s">
        <v>153</v>
      </c>
      <c r="B33" s="99">
        <v>99.62</v>
      </c>
      <c r="C33" s="99">
        <v>99.7</v>
      </c>
    </row>
    <row r="34" spans="1:3" ht="18.399999999999999" customHeight="1">
      <c r="A34" s="98" t="s">
        <v>154</v>
      </c>
      <c r="B34" s="99">
        <v>101.13</v>
      </c>
      <c r="C34" s="99">
        <v>105.27</v>
      </c>
    </row>
    <row r="35" spans="1:3" ht="18.399999999999999" customHeight="1">
      <c r="A35" s="98" t="s">
        <v>155</v>
      </c>
      <c r="B35" s="99">
        <v>100.75</v>
      </c>
      <c r="C35" s="99">
        <v>100.27</v>
      </c>
    </row>
    <row r="36" spans="1:3" ht="18.399999999999999" customHeight="1">
      <c r="A36" s="98" t="s">
        <v>156</v>
      </c>
      <c r="B36" s="99">
        <v>100.21</v>
      </c>
      <c r="C36" s="99">
        <v>94.89</v>
      </c>
    </row>
    <row r="37" spans="1:3" ht="18.399999999999999" customHeight="1">
      <c r="A37" s="98" t="s">
        <v>157</v>
      </c>
      <c r="B37" s="99">
        <v>99.88</v>
      </c>
      <c r="C37" s="99">
        <v>102.2</v>
      </c>
    </row>
    <row r="38" spans="1:3" ht="18.399999999999999" customHeight="1">
      <c r="A38" s="98" t="s">
        <v>158</v>
      </c>
      <c r="B38" s="99">
        <v>99.97</v>
      </c>
      <c r="C38" s="99">
        <v>100.21</v>
      </c>
    </row>
    <row r="39" spans="1:3" ht="18.399999999999999" customHeight="1">
      <c r="A39" s="98" t="s">
        <v>159</v>
      </c>
      <c r="B39" s="99">
        <v>100.62</v>
      </c>
      <c r="C39" s="99">
        <v>102.4</v>
      </c>
    </row>
    <row r="40" spans="1:3" ht="18.399999999999999" customHeight="1">
      <c r="A40" s="98" t="s">
        <v>6</v>
      </c>
      <c r="B40" s="99">
        <v>100.84</v>
      </c>
      <c r="C40" s="99">
        <v>104.04</v>
      </c>
    </row>
    <row r="41" spans="1:3" ht="18.399999999999999" customHeight="1">
      <c r="A41" s="98" t="s">
        <v>160</v>
      </c>
      <c r="B41" s="99">
        <v>100.61</v>
      </c>
      <c r="C41" s="99">
        <v>113.15</v>
      </c>
    </row>
    <row r="42" spans="1:3" ht="18.399999999999999" customHeight="1">
      <c r="A42" s="98" t="s">
        <v>161</v>
      </c>
      <c r="B42" s="99">
        <v>100.81</v>
      </c>
      <c r="C42" s="99">
        <v>100.95</v>
      </c>
    </row>
  </sheetData>
  <pageMargins left="0.86614173228346503" right="0.47239999999999999" top="0.748" bottom="0.51180000000000003" header="0.433" footer="0.31490000000000001"/>
  <pageSetup paperSize="9" scale="95" firstPageNumber="27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1"/>
  <sheetViews>
    <sheetView zoomScale="93" zoomScaleNormal="93" workbookViewId="0">
      <selection activeCell="X10" sqref="X10"/>
    </sheetView>
  </sheetViews>
  <sheetFormatPr defaultColWidth="7.5703125" defaultRowHeight="14.25"/>
  <cols>
    <col min="1" max="1" width="42.42578125" style="316" customWidth="1"/>
    <col min="2" max="3" width="9.42578125" style="316" customWidth="1"/>
    <col min="4" max="4" width="9.28515625" style="316" customWidth="1"/>
    <col min="5" max="5" width="8.7109375" style="316" customWidth="1"/>
    <col min="6" max="6" width="9.5703125" style="316" customWidth="1"/>
    <col min="7" max="7" width="18" style="316" customWidth="1"/>
    <col min="8" max="8" width="4.5703125" style="316" customWidth="1"/>
    <col min="9" max="9" width="9.42578125" style="316" hidden="1" customWidth="1"/>
    <col min="10" max="10" width="10.5703125" style="316" hidden="1" customWidth="1"/>
    <col min="11" max="11" width="3.140625" style="316" hidden="1" customWidth="1"/>
    <col min="12" max="14" width="7.5703125" style="316" hidden="1" customWidth="1"/>
    <col min="15" max="17" width="0" style="316" hidden="1" customWidth="1"/>
    <col min="18" max="16384" width="7.5703125" style="316"/>
  </cols>
  <sheetData>
    <row r="1" spans="1:20" s="288" customFormat="1" ht="20.100000000000001" customHeight="1">
      <c r="A1" s="435" t="s">
        <v>171</v>
      </c>
    </row>
    <row r="2" spans="1:20" s="290" customFormat="1" ht="20.100000000000001" customHeight="1">
      <c r="A2" s="289"/>
    </row>
    <row r="3" spans="1:20" s="292" customFormat="1" ht="20.100000000000001" customHeight="1">
      <c r="A3" s="291"/>
      <c r="E3" s="293"/>
      <c r="F3" s="294"/>
      <c r="L3" s="295" t="s">
        <v>8</v>
      </c>
      <c r="M3" s="296" t="s">
        <v>14</v>
      </c>
      <c r="N3" s="296" t="s">
        <v>15</v>
      </c>
    </row>
    <row r="4" spans="1:20" s="300" customFormat="1" ht="16.899999999999999" customHeight="1">
      <c r="A4" s="297"/>
      <c r="B4" s="298" t="s">
        <v>73</v>
      </c>
      <c r="C4" s="298" t="s">
        <v>74</v>
      </c>
      <c r="D4" s="298" t="s">
        <v>26</v>
      </c>
      <c r="E4" s="473" t="s">
        <v>72</v>
      </c>
      <c r="F4" s="473"/>
      <c r="G4" s="299" t="s">
        <v>26</v>
      </c>
      <c r="I4" s="298" t="s">
        <v>1</v>
      </c>
      <c r="J4" s="298" t="s">
        <v>2</v>
      </c>
      <c r="L4" s="301">
        <f>(D10+D14)/1000</f>
        <v>64.483999999999995</v>
      </c>
      <c r="M4" s="302">
        <f>L4/L5*100-100</f>
        <v>29.361258225004008</v>
      </c>
      <c r="N4" s="302">
        <f>L4/2</f>
        <v>32.241999999999997</v>
      </c>
    </row>
    <row r="5" spans="1:20" s="300" customFormat="1" ht="16.899999999999999" customHeight="1">
      <c r="B5" s="303">
        <v>2026</v>
      </c>
      <c r="C5" s="303">
        <v>2026</v>
      </c>
      <c r="D5" s="303" t="s">
        <v>172</v>
      </c>
      <c r="E5" s="474" t="s">
        <v>173</v>
      </c>
      <c r="F5" s="474"/>
      <c r="G5" s="304" t="s">
        <v>172</v>
      </c>
      <c r="I5" s="303" t="s">
        <v>3</v>
      </c>
      <c r="J5" s="303" t="s">
        <v>3</v>
      </c>
      <c r="L5" s="301">
        <f>(J10+J14)/1000</f>
        <v>49.847999999999999</v>
      </c>
      <c r="M5" s="301"/>
      <c r="N5" s="301"/>
    </row>
    <row r="6" spans="1:20" s="300" customFormat="1" ht="16.899999999999999" customHeight="1">
      <c r="B6" s="303"/>
      <c r="E6" s="298" t="s">
        <v>73</v>
      </c>
      <c r="F6" s="298" t="s">
        <v>74</v>
      </c>
      <c r="G6" s="436" t="s">
        <v>76</v>
      </c>
      <c r="I6" s="306">
        <v>2025</v>
      </c>
      <c r="J6" s="306">
        <v>2025</v>
      </c>
      <c r="N6" s="301"/>
    </row>
    <row r="7" spans="1:20" s="300" customFormat="1" ht="16.899999999999999" customHeight="1">
      <c r="B7" s="303"/>
      <c r="C7" s="303"/>
      <c r="D7" s="303"/>
      <c r="E7" s="303">
        <v>2026</v>
      </c>
      <c r="F7" s="305">
        <v>2025</v>
      </c>
      <c r="G7" s="305" t="s">
        <v>10</v>
      </c>
      <c r="I7" s="303"/>
      <c r="J7" s="303"/>
      <c r="L7" s="301">
        <f>SUM(D15:D17)/1000</f>
        <v>76.997</v>
      </c>
      <c r="M7" s="301">
        <f>L7/L8*100-100</f>
        <v>14.862607035235825</v>
      </c>
      <c r="N7" s="302">
        <f>L7/2</f>
        <v>38.4985</v>
      </c>
    </row>
    <row r="8" spans="1:20" s="300" customFormat="1" ht="16.899999999999999" customHeight="1">
      <c r="B8" s="307"/>
      <c r="C8" s="307"/>
      <c r="D8" s="307"/>
      <c r="E8" s="307"/>
      <c r="F8" s="306"/>
      <c r="G8" s="308"/>
      <c r="I8" s="307"/>
      <c r="J8" s="307"/>
      <c r="L8" s="301">
        <f>SUM(J15:J17)/1000</f>
        <v>67.034000000000006</v>
      </c>
    </row>
    <row r="9" spans="1:20" s="300" customFormat="1" ht="15.95" customHeight="1">
      <c r="B9" s="309"/>
      <c r="C9" s="309"/>
      <c r="D9" s="309"/>
      <c r="I9" s="309"/>
      <c r="J9" s="309"/>
    </row>
    <row r="10" spans="1:20" s="300" customFormat="1" ht="27" customHeight="1">
      <c r="A10" s="437" t="s">
        <v>174</v>
      </c>
      <c r="B10" s="310">
        <v>24164</v>
      </c>
      <c r="C10" s="310">
        <v>11307</v>
      </c>
      <c r="D10" s="311">
        <v>35471</v>
      </c>
      <c r="E10" s="312">
        <f>C10/B10*100</f>
        <v>46.792749544777358</v>
      </c>
      <c r="F10" s="312">
        <f t="shared" ref="F10:G17" si="0">C10/I10*100</f>
        <v>111.64099526066352</v>
      </c>
      <c r="G10" s="312">
        <f t="shared" si="0"/>
        <v>170.68957220537993</v>
      </c>
      <c r="H10" s="301"/>
      <c r="I10" s="310">
        <v>10128</v>
      </c>
      <c r="J10" s="310">
        <v>20781</v>
      </c>
      <c r="L10" s="301">
        <f>E10-100</f>
        <v>-53.207250455222642</v>
      </c>
      <c r="M10" s="301">
        <f>F10-100</f>
        <v>11.640995260663516</v>
      </c>
      <c r="N10" s="301">
        <f t="shared" ref="L10:N17" si="1">G10-100</f>
        <v>70.689572205379932</v>
      </c>
      <c r="P10" s="301">
        <f>+C10/1000</f>
        <v>11.307</v>
      </c>
      <c r="Q10" s="301">
        <f>+D10/1000</f>
        <v>35.470999999999997</v>
      </c>
      <c r="S10" s="301"/>
      <c r="T10" s="301"/>
    </row>
    <row r="11" spans="1:20" s="300" customFormat="1" ht="27" customHeight="1">
      <c r="A11" s="437" t="s">
        <v>175</v>
      </c>
      <c r="B11" s="310">
        <v>180908.696</v>
      </c>
      <c r="C11" s="310">
        <v>132781.39541342901</v>
      </c>
      <c r="D11" s="311">
        <v>313690.09141342895</v>
      </c>
      <c r="E11" s="312">
        <f t="shared" ref="E11:E17" si="2">C11/B11*100</f>
        <v>73.396911452741335</v>
      </c>
      <c r="F11" s="312">
        <f t="shared" si="0"/>
        <v>97.359198297023099</v>
      </c>
      <c r="G11" s="312">
        <f t="shared" si="0"/>
        <v>136.121854567377</v>
      </c>
      <c r="H11" s="301"/>
      <c r="I11" s="310">
        <v>136383</v>
      </c>
      <c r="J11" s="310">
        <v>230448</v>
      </c>
      <c r="L11" s="301">
        <f t="shared" si="1"/>
        <v>-26.603088547258665</v>
      </c>
      <c r="M11" s="301">
        <f t="shared" si="1"/>
        <v>-2.6408017029769013</v>
      </c>
      <c r="N11" s="301">
        <f t="shared" si="1"/>
        <v>36.121854567377</v>
      </c>
      <c r="P11" s="301">
        <f t="shared" ref="P11:Q17" si="3">+C11/1000</f>
        <v>132.78139541342901</v>
      </c>
      <c r="Q11" s="301">
        <f t="shared" si="3"/>
        <v>313.69009141342895</v>
      </c>
      <c r="S11" s="301"/>
      <c r="T11" s="301"/>
    </row>
    <row r="12" spans="1:20" s="300" customFormat="1" ht="27" customHeight="1">
      <c r="A12" s="437" t="s">
        <v>176</v>
      </c>
      <c r="B12" s="310">
        <v>108173</v>
      </c>
      <c r="C12" s="310">
        <v>59364</v>
      </c>
      <c r="D12" s="311">
        <v>167537</v>
      </c>
      <c r="E12" s="312">
        <f>C12/B12*100</f>
        <v>54.878759024895309</v>
      </c>
      <c r="F12" s="312">
        <f>C12/I12*100</f>
        <v>100.37367059499856</v>
      </c>
      <c r="G12" s="312">
        <f t="shared" si="0"/>
        <v>119.08915141951351</v>
      </c>
      <c r="H12" s="301"/>
      <c r="I12" s="310">
        <v>59143</v>
      </c>
      <c r="J12" s="310">
        <v>140682</v>
      </c>
      <c r="L12" s="301">
        <f t="shared" si="1"/>
        <v>-45.121240975104691</v>
      </c>
      <c r="M12" s="301">
        <f t="shared" si="1"/>
        <v>0.3736705949985577</v>
      </c>
      <c r="N12" s="301">
        <f t="shared" si="1"/>
        <v>19.089151419513513</v>
      </c>
      <c r="P12" s="301">
        <f t="shared" si="3"/>
        <v>59.363999999999997</v>
      </c>
      <c r="Q12" s="301">
        <f t="shared" si="3"/>
        <v>167.53700000000001</v>
      </c>
      <c r="S12" s="301"/>
      <c r="T12" s="301"/>
    </row>
    <row r="13" spans="1:20" s="300" customFormat="1" ht="27" customHeight="1">
      <c r="A13" s="438" t="s">
        <v>177</v>
      </c>
      <c r="B13" s="313">
        <f t="shared" ref="B13:D13" si="4">B11/B10</f>
        <v>7.4867031948352922</v>
      </c>
      <c r="C13" s="313">
        <f t="shared" si="4"/>
        <v>11.743291360522598</v>
      </c>
      <c r="D13" s="313">
        <f t="shared" si="4"/>
        <v>8.8435649238371887</v>
      </c>
      <c r="E13" s="312">
        <f t="shared" si="2"/>
        <v>156.85530806969504</v>
      </c>
      <c r="F13" s="312">
        <f t="shared" si="0"/>
        <v>87.207390143473077</v>
      </c>
      <c r="G13" s="312">
        <f t="shared" si="0"/>
        <v>79.748195984456629</v>
      </c>
      <c r="H13" s="301"/>
      <c r="I13" s="313">
        <f t="shared" ref="I13:J13" si="5">I11/I10</f>
        <v>13.465936018957345</v>
      </c>
      <c r="J13" s="313">
        <f t="shared" si="5"/>
        <v>11.089360473509457</v>
      </c>
      <c r="L13" s="301">
        <f>E13-100</f>
        <v>56.855308069695042</v>
      </c>
      <c r="M13" s="301">
        <f t="shared" si="1"/>
        <v>-12.792609856526923</v>
      </c>
      <c r="N13" s="301">
        <f t="shared" si="1"/>
        <v>-20.251804015543371</v>
      </c>
      <c r="P13" s="301">
        <f t="shared" si="3"/>
        <v>1.1743291360522597E-2</v>
      </c>
      <c r="Q13" s="301">
        <f t="shared" si="3"/>
        <v>8.843564923837189E-3</v>
      </c>
    </row>
    <row r="14" spans="1:20" s="300" customFormat="1" ht="27" customHeight="1">
      <c r="A14" s="439" t="s">
        <v>178</v>
      </c>
      <c r="B14" s="310">
        <v>24532</v>
      </c>
      <c r="C14" s="310">
        <v>6166</v>
      </c>
      <c r="D14" s="310">
        <v>29013</v>
      </c>
      <c r="E14" s="312">
        <f t="shared" si="2"/>
        <v>25.134518180335885</v>
      </c>
      <c r="F14" s="312">
        <f t="shared" si="0"/>
        <v>87.423791294484616</v>
      </c>
      <c r="G14" s="312">
        <f t="shared" si="0"/>
        <v>99.814222313964279</v>
      </c>
      <c r="H14" s="301"/>
      <c r="I14" s="310">
        <v>7053</v>
      </c>
      <c r="J14" s="310">
        <v>29067</v>
      </c>
      <c r="L14" s="301">
        <f t="shared" si="1"/>
        <v>-74.865481819664112</v>
      </c>
      <c r="M14" s="301">
        <f t="shared" si="1"/>
        <v>-12.576208705515384</v>
      </c>
      <c r="N14" s="301">
        <f t="shared" si="1"/>
        <v>-0.18577768603572054</v>
      </c>
      <c r="P14" s="301">
        <f t="shared" si="3"/>
        <v>6.1660000000000004</v>
      </c>
      <c r="Q14" s="301">
        <f t="shared" si="3"/>
        <v>29.013000000000002</v>
      </c>
      <c r="S14" s="301"/>
      <c r="T14" s="301"/>
    </row>
    <row r="15" spans="1:20" s="314" customFormat="1" ht="27" customHeight="1">
      <c r="A15" s="438" t="s">
        <v>179</v>
      </c>
      <c r="B15" s="310">
        <v>54264</v>
      </c>
      <c r="C15" s="310">
        <v>4257</v>
      </c>
      <c r="D15" s="310">
        <v>58472</v>
      </c>
      <c r="E15" s="312">
        <f t="shared" si="2"/>
        <v>7.8449800973020789</v>
      </c>
      <c r="F15" s="312">
        <f t="shared" si="0"/>
        <v>119.78052898142937</v>
      </c>
      <c r="G15" s="312">
        <f t="shared" si="0"/>
        <v>102.78441850653917</v>
      </c>
      <c r="H15" s="301"/>
      <c r="I15" s="310">
        <v>3554</v>
      </c>
      <c r="J15" s="310">
        <v>56888</v>
      </c>
      <c r="L15" s="301">
        <f t="shared" si="1"/>
        <v>-92.155019902697916</v>
      </c>
      <c r="M15" s="301">
        <f t="shared" si="1"/>
        <v>19.78052898142937</v>
      </c>
      <c r="N15" s="301">
        <f t="shared" si="1"/>
        <v>2.7844185065391684</v>
      </c>
      <c r="P15" s="301">
        <f t="shared" si="3"/>
        <v>4.2569999999999997</v>
      </c>
      <c r="Q15" s="301">
        <f t="shared" si="3"/>
        <v>58.472000000000001</v>
      </c>
      <c r="S15" s="301"/>
      <c r="T15" s="301"/>
    </row>
    <row r="16" spans="1:20" s="314" customFormat="1" ht="27" customHeight="1">
      <c r="A16" s="438" t="s">
        <v>180</v>
      </c>
      <c r="B16" s="310">
        <v>7303</v>
      </c>
      <c r="C16" s="310">
        <v>3492</v>
      </c>
      <c r="D16" s="310">
        <v>10626</v>
      </c>
      <c r="E16" s="312">
        <f t="shared" si="2"/>
        <v>47.815966041352873</v>
      </c>
      <c r="F16" s="312">
        <f t="shared" si="0"/>
        <v>117.53618310333221</v>
      </c>
      <c r="G16" s="312">
        <f t="shared" si="0"/>
        <v>166.3431433938635</v>
      </c>
      <c r="H16" s="301"/>
      <c r="I16" s="310">
        <v>2971</v>
      </c>
      <c r="J16" s="310">
        <v>6388</v>
      </c>
      <c r="L16" s="301">
        <f t="shared" si="1"/>
        <v>-52.184033958647127</v>
      </c>
      <c r="M16" s="301">
        <f t="shared" si="1"/>
        <v>17.536183103332206</v>
      </c>
      <c r="N16" s="301">
        <f t="shared" si="1"/>
        <v>66.3431433938635</v>
      </c>
      <c r="P16" s="301">
        <f t="shared" si="3"/>
        <v>3.492</v>
      </c>
      <c r="Q16" s="301">
        <f t="shared" si="3"/>
        <v>10.625999999999999</v>
      </c>
      <c r="S16" s="315"/>
      <c r="T16" s="315"/>
    </row>
    <row r="17" spans="1:20" s="314" customFormat="1" ht="27" customHeight="1">
      <c r="A17" s="438" t="s">
        <v>181</v>
      </c>
      <c r="B17" s="310">
        <v>4609</v>
      </c>
      <c r="C17" s="310">
        <v>3290</v>
      </c>
      <c r="D17" s="310">
        <v>7899</v>
      </c>
      <c r="E17" s="312">
        <f t="shared" si="2"/>
        <v>71.382078541983077</v>
      </c>
      <c r="F17" s="312">
        <f t="shared" si="0"/>
        <v>189.40702360391478</v>
      </c>
      <c r="G17" s="312">
        <f t="shared" si="0"/>
        <v>210.19159127195314</v>
      </c>
      <c r="H17" s="301"/>
      <c r="I17" s="310">
        <v>1737</v>
      </c>
      <c r="J17" s="310">
        <v>3758</v>
      </c>
      <c r="L17" s="301">
        <f t="shared" si="1"/>
        <v>-28.617921458016923</v>
      </c>
      <c r="M17" s="301">
        <f t="shared" si="1"/>
        <v>89.40702360391478</v>
      </c>
      <c r="N17" s="301">
        <f t="shared" si="1"/>
        <v>110.19159127195314</v>
      </c>
      <c r="P17" s="301">
        <f t="shared" si="3"/>
        <v>3.29</v>
      </c>
      <c r="Q17" s="301">
        <f t="shared" si="3"/>
        <v>7.899</v>
      </c>
      <c r="S17" s="315"/>
      <c r="T17" s="315"/>
    </row>
    <row r="18" spans="1:20" s="314" customFormat="1" ht="20.100000000000001" customHeight="1">
      <c r="A18" s="316"/>
      <c r="B18" s="317"/>
      <c r="C18" s="317"/>
      <c r="D18" s="317"/>
      <c r="E18" s="316"/>
      <c r="F18" s="316"/>
      <c r="G18" s="316"/>
      <c r="I18" s="317"/>
      <c r="J18" s="317"/>
    </row>
    <row r="19" spans="1:20">
      <c r="C19" s="317"/>
      <c r="D19" s="317"/>
    </row>
    <row r="20" spans="1:20">
      <c r="C20" s="317"/>
      <c r="D20" s="318"/>
    </row>
    <row r="21" spans="1:20">
      <c r="D21" s="317"/>
    </row>
    <row r="22" spans="1:20" ht="20.100000000000001" customHeight="1"/>
    <row r="23" spans="1:20" ht="20.100000000000001" customHeight="1"/>
    <row r="24" spans="1:20" ht="20.100000000000001" customHeight="1"/>
    <row r="25" spans="1:20" ht="20.100000000000001" customHeight="1"/>
    <row r="26" spans="1:20" ht="20.100000000000001" customHeight="1"/>
    <row r="27" spans="1:20" ht="20.100000000000001" customHeight="1"/>
    <row r="28" spans="1:20" ht="21.6" customHeight="1"/>
    <row r="29" spans="1:20" ht="21.6" customHeight="1"/>
    <row r="30" spans="1:20" ht="21.6" customHeight="1"/>
    <row r="40" spans="1:10" ht="15">
      <c r="A40" s="319"/>
      <c r="B40" s="319"/>
      <c r="C40" s="319"/>
      <c r="D40" s="319"/>
      <c r="E40" s="319"/>
      <c r="F40" s="319"/>
      <c r="G40" s="319"/>
      <c r="I40" s="319"/>
      <c r="J40" s="319"/>
    </row>
    <row r="41" spans="1:10" ht="15">
      <c r="A41" s="319"/>
      <c r="B41" s="319"/>
      <c r="C41" s="319"/>
      <c r="D41" s="319"/>
      <c r="E41" s="319"/>
      <c r="F41" s="319"/>
      <c r="G41" s="319"/>
      <c r="I41" s="319"/>
      <c r="J41" s="319"/>
    </row>
    <row r="42" spans="1:10" ht="15">
      <c r="A42" s="319"/>
      <c r="B42" s="319"/>
      <c r="C42" s="319"/>
      <c r="D42" s="319"/>
      <c r="E42" s="319"/>
      <c r="F42" s="319"/>
      <c r="G42" s="319"/>
      <c r="I42" s="319"/>
      <c r="J42" s="319"/>
    </row>
    <row r="43" spans="1:10" ht="15">
      <c r="A43" s="319"/>
      <c r="B43" s="319"/>
      <c r="C43" s="319"/>
      <c r="D43" s="319"/>
      <c r="E43" s="319"/>
      <c r="F43" s="319"/>
      <c r="G43" s="319"/>
      <c r="I43" s="319"/>
      <c r="J43" s="319"/>
    </row>
    <row r="44" spans="1:10" ht="15">
      <c r="A44" s="319"/>
      <c r="B44" s="319"/>
      <c r="C44" s="319"/>
      <c r="D44" s="319"/>
      <c r="E44" s="319"/>
      <c r="F44" s="319"/>
      <c r="G44" s="319"/>
      <c r="I44" s="319"/>
      <c r="J44" s="319"/>
    </row>
    <row r="45" spans="1:10" ht="15">
      <c r="A45" s="319"/>
      <c r="B45" s="319"/>
      <c r="C45" s="319"/>
      <c r="D45" s="319"/>
      <c r="E45" s="319"/>
      <c r="F45" s="319"/>
      <c r="G45" s="319"/>
      <c r="I45" s="319"/>
      <c r="J45" s="319"/>
    </row>
    <row r="46" spans="1:10" ht="15">
      <c r="A46" s="319"/>
      <c r="B46" s="319"/>
      <c r="C46" s="319"/>
      <c r="D46" s="319"/>
      <c r="E46" s="319"/>
      <c r="F46" s="319"/>
      <c r="G46" s="319"/>
      <c r="I46" s="319"/>
      <c r="J46" s="319"/>
    </row>
    <row r="47" spans="1:10" ht="15">
      <c r="A47" s="319"/>
      <c r="B47" s="319"/>
      <c r="C47" s="319"/>
      <c r="D47" s="319"/>
      <c r="E47" s="319"/>
      <c r="F47" s="319"/>
      <c r="G47" s="319"/>
      <c r="I47" s="319"/>
      <c r="J47" s="319"/>
    </row>
    <row r="48" spans="1:10" ht="15">
      <c r="A48" s="319"/>
      <c r="B48" s="319"/>
      <c r="C48" s="319"/>
      <c r="D48" s="319"/>
      <c r="E48" s="319"/>
      <c r="F48" s="319"/>
      <c r="G48" s="319"/>
      <c r="I48" s="319"/>
      <c r="J48" s="319"/>
    </row>
    <row r="49" spans="1:10" ht="15">
      <c r="A49" s="319"/>
      <c r="B49" s="319"/>
      <c r="C49" s="319"/>
      <c r="D49" s="319"/>
      <c r="E49" s="319"/>
      <c r="F49" s="319"/>
      <c r="G49" s="319"/>
      <c r="I49" s="319"/>
      <c r="J49" s="319"/>
    </row>
    <row r="50" spans="1:10" ht="15">
      <c r="A50" s="319"/>
      <c r="B50" s="319"/>
      <c r="C50" s="319"/>
      <c r="D50" s="319"/>
      <c r="E50" s="319"/>
      <c r="F50" s="319"/>
      <c r="G50" s="319"/>
      <c r="I50" s="319"/>
      <c r="J50" s="319"/>
    </row>
    <row r="51" spans="1:10" ht="15">
      <c r="A51" s="319"/>
      <c r="B51" s="319"/>
      <c r="C51" s="319"/>
      <c r="D51" s="319"/>
      <c r="E51" s="319"/>
      <c r="F51" s="319"/>
      <c r="G51" s="319"/>
      <c r="I51" s="319"/>
      <c r="J51" s="319"/>
    </row>
  </sheetData>
  <mergeCells count="2">
    <mergeCell ref="E4:F4"/>
    <mergeCell ref="E5:F5"/>
  </mergeCells>
  <pageMargins left="0.86614173228346503" right="0.47239999999999999" top="0.748" bottom="0.51180000000000003" header="0.433" footer="0.31490000000000001"/>
  <pageSetup paperSize="9" scale="93" firstPageNumber="27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7"/>
  <sheetViews>
    <sheetView topLeftCell="A7" zoomScaleNormal="100" workbookViewId="0">
      <selection activeCell="Z19" sqref="Z19"/>
    </sheetView>
  </sheetViews>
  <sheetFormatPr defaultColWidth="8.7109375" defaultRowHeight="12.75"/>
  <cols>
    <col min="1" max="1" width="1.28515625" style="290" customWidth="1"/>
    <col min="2" max="2" width="40.28515625" style="290" customWidth="1"/>
    <col min="3" max="5" width="11.140625" style="290" customWidth="1"/>
    <col min="6" max="6" width="0.42578125" style="290" customWidth="1"/>
    <col min="7" max="7" width="10.42578125" style="290" customWidth="1"/>
    <col min="8" max="9" width="9.5703125" style="290" customWidth="1"/>
    <col min="10" max="11" width="1.28515625" style="290" customWidth="1"/>
    <col min="12" max="12" width="8.140625" style="290" hidden="1" customWidth="1"/>
    <col min="13" max="13" width="9.28515625" style="290" hidden="1" customWidth="1"/>
    <col min="14" max="14" width="8.140625" style="290" hidden="1" customWidth="1"/>
    <col min="15" max="15" width="8.7109375" style="290" hidden="1" customWidth="1"/>
    <col min="16" max="18" width="0" style="290" hidden="1" customWidth="1"/>
    <col min="19" max="16384" width="8.7109375" style="290"/>
  </cols>
  <sheetData>
    <row r="1" spans="1:18" s="288" customFormat="1" ht="20.100000000000001" customHeight="1">
      <c r="A1" s="440" t="s">
        <v>182</v>
      </c>
      <c r="B1" s="287"/>
      <c r="C1" s="320"/>
      <c r="D1" s="320"/>
      <c r="E1" s="320"/>
      <c r="F1" s="320"/>
      <c r="G1" s="320"/>
      <c r="L1" s="320"/>
      <c r="M1" s="320"/>
      <c r="N1" s="320"/>
    </row>
    <row r="2" spans="1:18" ht="20.100000000000001" customHeight="1">
      <c r="A2" s="289"/>
      <c r="B2" s="289"/>
      <c r="C2" s="300"/>
      <c r="D2" s="300"/>
      <c r="E2" s="300"/>
      <c r="F2" s="300"/>
      <c r="G2" s="300"/>
      <c r="L2" s="300"/>
      <c r="M2" s="300"/>
      <c r="N2" s="300"/>
    </row>
    <row r="3" spans="1:18" s="292" customFormat="1" ht="20.100000000000001" customHeight="1">
      <c r="A3" s="291"/>
      <c r="B3" s="291"/>
      <c r="C3" s="291"/>
      <c r="D3" s="291"/>
      <c r="E3" s="291"/>
      <c r="F3" s="291"/>
      <c r="G3" s="321"/>
      <c r="L3" s="291"/>
      <c r="M3" s="291"/>
      <c r="N3" s="291"/>
    </row>
    <row r="4" spans="1:18" s="292" customFormat="1" ht="15" customHeight="1">
      <c r="A4" s="322"/>
      <c r="B4" s="322"/>
      <c r="C4" s="475" t="s">
        <v>191</v>
      </c>
      <c r="D4" s="476"/>
      <c r="E4" s="476"/>
      <c r="F4" s="51"/>
      <c r="G4" s="478" t="s">
        <v>192</v>
      </c>
      <c r="H4" s="479"/>
      <c r="I4" s="479"/>
      <c r="L4" s="324" t="s">
        <v>16</v>
      </c>
      <c r="M4" s="324"/>
      <c r="N4" s="324"/>
    </row>
    <row r="5" spans="1:18" s="292" customFormat="1" ht="15" customHeight="1">
      <c r="A5" s="325"/>
      <c r="B5" s="325"/>
      <c r="C5" s="477"/>
      <c r="D5" s="477"/>
      <c r="E5" s="477"/>
      <c r="F5" s="52"/>
      <c r="G5" s="480" t="s">
        <v>193</v>
      </c>
      <c r="H5" s="480"/>
      <c r="I5" s="480"/>
      <c r="L5" s="327"/>
      <c r="M5" s="327"/>
      <c r="N5" s="327"/>
    </row>
    <row r="6" spans="1:18" s="292" customFormat="1" ht="27" customHeight="1">
      <c r="A6" s="325"/>
      <c r="B6" s="325"/>
      <c r="C6" s="323" t="s">
        <v>183</v>
      </c>
      <c r="D6" s="323" t="s">
        <v>184</v>
      </c>
      <c r="E6" s="323" t="s">
        <v>183</v>
      </c>
      <c r="F6" s="52"/>
      <c r="G6" s="323" t="s">
        <v>183</v>
      </c>
      <c r="H6" s="323" t="s">
        <v>184</v>
      </c>
      <c r="I6" s="323" t="s">
        <v>183</v>
      </c>
      <c r="L6" s="323" t="s">
        <v>17</v>
      </c>
      <c r="M6" s="323" t="s">
        <v>18</v>
      </c>
      <c r="N6" s="323" t="s">
        <v>19</v>
      </c>
    </row>
    <row r="7" spans="1:18" s="292" customFormat="1" ht="27" customHeight="1">
      <c r="A7" s="325"/>
      <c r="B7" s="325"/>
      <c r="C7" s="328" t="s">
        <v>185</v>
      </c>
      <c r="D7" s="328" t="s">
        <v>186</v>
      </c>
      <c r="E7" s="328" t="s">
        <v>187</v>
      </c>
      <c r="F7" s="52"/>
      <c r="G7" s="328" t="s">
        <v>185</v>
      </c>
      <c r="H7" s="328" t="s">
        <v>186</v>
      </c>
      <c r="I7" s="328" t="s">
        <v>187</v>
      </c>
      <c r="L7" s="328" t="s">
        <v>20</v>
      </c>
      <c r="M7" s="328" t="s">
        <v>21</v>
      </c>
      <c r="N7" s="328" t="s">
        <v>22</v>
      </c>
    </row>
    <row r="8" spans="1:18" s="292" customFormat="1" ht="27" customHeight="1">
      <c r="A8" s="325"/>
      <c r="B8" s="325"/>
      <c r="C8" s="441" t="s">
        <v>188</v>
      </c>
      <c r="D8" s="326" t="s">
        <v>189</v>
      </c>
      <c r="E8" s="326" t="s">
        <v>190</v>
      </c>
      <c r="F8" s="56"/>
      <c r="G8" s="441" t="s">
        <v>188</v>
      </c>
      <c r="H8" s="326" t="s">
        <v>189</v>
      </c>
      <c r="I8" s="326" t="s">
        <v>190</v>
      </c>
      <c r="L8" s="326" t="s">
        <v>23</v>
      </c>
      <c r="M8" s="326" t="s">
        <v>9</v>
      </c>
      <c r="N8" s="326" t="s">
        <v>24</v>
      </c>
    </row>
    <row r="9" spans="1:18" s="292" customFormat="1" ht="27" customHeight="1">
      <c r="A9" s="291"/>
      <c r="B9" s="291"/>
      <c r="C9" s="52"/>
      <c r="D9" s="52"/>
      <c r="E9" s="52"/>
      <c r="F9" s="52"/>
      <c r="G9" s="52"/>
      <c r="L9" s="52"/>
      <c r="M9" s="52"/>
      <c r="N9" s="52"/>
    </row>
    <row r="10" spans="1:18" s="332" customFormat="1" ht="20.100000000000001" customHeight="1">
      <c r="A10" s="342" t="s">
        <v>194</v>
      </c>
      <c r="B10" s="329"/>
      <c r="C10" s="330">
        <f>C12+C13+C18</f>
        <v>35471</v>
      </c>
      <c r="D10" s="330">
        <f>D12+D13+D18</f>
        <v>313690.41179249797</v>
      </c>
      <c r="E10" s="330">
        <f t="shared" ref="E10" si="0">E12+E13+E18</f>
        <v>167537</v>
      </c>
      <c r="F10" s="330"/>
      <c r="G10" s="331">
        <f>C10/L10*100</f>
        <v>170.68957220537993</v>
      </c>
      <c r="H10" s="331">
        <f t="shared" ref="H10:I10" si="1">D10/M10*100</f>
        <v>136.12182689207847</v>
      </c>
      <c r="I10" s="331">
        <f t="shared" si="1"/>
        <v>119.08915141951351</v>
      </c>
      <c r="L10" s="330">
        <f t="shared" ref="L10:N10" si="2">L12+L13+L18</f>
        <v>20781</v>
      </c>
      <c r="M10" s="330">
        <f t="shared" si="2"/>
        <v>230448.28221501998</v>
      </c>
      <c r="N10" s="330">
        <f t="shared" si="2"/>
        <v>140682</v>
      </c>
      <c r="P10" s="333">
        <f>+G10-100</f>
        <v>70.689572205379932</v>
      </c>
      <c r="Q10" s="333">
        <f t="shared" ref="Q10:R10" si="3">+H10-100</f>
        <v>36.121826892078474</v>
      </c>
      <c r="R10" s="333">
        <f t="shared" si="3"/>
        <v>19.089151419513513</v>
      </c>
    </row>
    <row r="11" spans="1:18" s="332" customFormat="1" ht="18" customHeight="1">
      <c r="A11" s="342" t="s">
        <v>195</v>
      </c>
      <c r="B11" s="329"/>
      <c r="C11" s="330"/>
      <c r="D11" s="330"/>
      <c r="E11" s="330"/>
      <c r="F11" s="330"/>
      <c r="G11" s="331"/>
      <c r="H11" s="331"/>
      <c r="I11" s="331"/>
      <c r="L11" s="314"/>
      <c r="M11" s="330"/>
      <c r="N11" s="330"/>
      <c r="P11" s="333">
        <f t="shared" ref="P11:P30" si="4">+G11-100</f>
        <v>-100</v>
      </c>
    </row>
    <row r="12" spans="1:18" s="336" customFormat="1" ht="18" customHeight="1">
      <c r="A12" s="442"/>
      <c r="B12" s="443" t="s">
        <v>196</v>
      </c>
      <c r="C12" s="334">
        <v>440</v>
      </c>
      <c r="D12" s="334">
        <v>5829.8791611609995</v>
      </c>
      <c r="E12" s="334">
        <v>2617</v>
      </c>
      <c r="F12" s="334"/>
      <c r="G12" s="335">
        <f t="shared" ref="G12:I30" si="5">C12/L12*100</f>
        <v>245.81005586592178</v>
      </c>
      <c r="H12" s="335">
        <f t="shared" si="5"/>
        <v>293.39738976098079</v>
      </c>
      <c r="I12" s="335">
        <f t="shared" si="5"/>
        <v>264.87854251012146</v>
      </c>
      <c r="L12" s="334">
        <v>179</v>
      </c>
      <c r="M12" s="334">
        <v>1987.0248900000001</v>
      </c>
      <c r="N12" s="334">
        <v>988</v>
      </c>
      <c r="P12" s="333">
        <f t="shared" si="4"/>
        <v>145.81005586592178</v>
      </c>
    </row>
    <row r="13" spans="1:18" s="336" customFormat="1" ht="18" customHeight="1">
      <c r="A13" s="442"/>
      <c r="B13" s="443" t="s">
        <v>197</v>
      </c>
      <c r="C13" s="334">
        <f>SUM(C14:C17)</f>
        <v>8199</v>
      </c>
      <c r="D13" s="334">
        <f t="shared" ref="D13:E13" si="6">SUM(D14:D17)</f>
        <v>86031.836932275008</v>
      </c>
      <c r="E13" s="334">
        <f t="shared" si="6"/>
        <v>60183</v>
      </c>
      <c r="F13" s="334">
        <v>0</v>
      </c>
      <c r="G13" s="335">
        <f t="shared" si="5"/>
        <v>171.49131980757164</v>
      </c>
      <c r="H13" s="335">
        <f t="shared" si="5"/>
        <v>70.883884140343895</v>
      </c>
      <c r="I13" s="335">
        <f t="shared" si="5"/>
        <v>98.091403983440358</v>
      </c>
      <c r="L13" s="334">
        <f t="shared" ref="L13:N13" si="7">SUM(L14:L17)</f>
        <v>4781</v>
      </c>
      <c r="M13" s="334">
        <f t="shared" si="7"/>
        <v>121370.09416969799</v>
      </c>
      <c r="N13" s="334">
        <f t="shared" si="7"/>
        <v>61354</v>
      </c>
      <c r="P13" s="333">
        <f t="shared" si="4"/>
        <v>71.491319807571642</v>
      </c>
    </row>
    <row r="14" spans="1:18" s="292" customFormat="1" ht="18" customHeight="1">
      <c r="A14" s="444"/>
      <c r="B14" s="445" t="s">
        <v>198</v>
      </c>
      <c r="C14" s="337">
        <v>157</v>
      </c>
      <c r="D14" s="337">
        <v>5287.7499989999997</v>
      </c>
      <c r="E14" s="337">
        <v>851</v>
      </c>
      <c r="F14" s="337"/>
      <c r="G14" s="338">
        <f t="shared" si="5"/>
        <v>221.12676056338029</v>
      </c>
      <c r="H14" s="338">
        <f t="shared" si="5"/>
        <v>446.0035743327187</v>
      </c>
      <c r="I14" s="338">
        <f t="shared" si="5"/>
        <v>225.72944297082228</v>
      </c>
      <c r="L14" s="337">
        <v>71</v>
      </c>
      <c r="M14" s="337">
        <v>1185.5846686679999</v>
      </c>
      <c r="N14" s="337">
        <v>377</v>
      </c>
      <c r="P14" s="333">
        <f t="shared" si="4"/>
        <v>121.12676056338029</v>
      </c>
    </row>
    <row r="15" spans="1:18" s="292" customFormat="1" ht="18" customHeight="1">
      <c r="A15" s="444"/>
      <c r="B15" s="445" t="s">
        <v>38</v>
      </c>
      <c r="C15" s="337">
        <v>4826</v>
      </c>
      <c r="D15" s="337">
        <v>29292</v>
      </c>
      <c r="E15" s="337">
        <v>45161</v>
      </c>
      <c r="F15" s="337"/>
      <c r="G15" s="338">
        <f t="shared" si="5"/>
        <v>182.73381294964028</v>
      </c>
      <c r="H15" s="338">
        <f t="shared" si="5"/>
        <v>94.441262869833977</v>
      </c>
      <c r="I15" s="338">
        <f t="shared" si="5"/>
        <v>87.304747912155889</v>
      </c>
      <c r="L15" s="337">
        <v>2641</v>
      </c>
      <c r="M15" s="337">
        <v>31016.103671096</v>
      </c>
      <c r="N15" s="337">
        <v>51728</v>
      </c>
      <c r="P15" s="333">
        <f t="shared" si="4"/>
        <v>82.733812949640281</v>
      </c>
    </row>
    <row r="16" spans="1:18" s="292" customFormat="1" ht="18" customHeight="1">
      <c r="A16" s="444"/>
      <c r="B16" s="445" t="s">
        <v>199</v>
      </c>
      <c r="C16" s="337">
        <v>286</v>
      </c>
      <c r="D16" s="337">
        <v>16951.536503274998</v>
      </c>
      <c r="E16" s="337">
        <v>2185</v>
      </c>
      <c r="F16" s="337"/>
      <c r="G16" s="338">
        <f t="shared" si="5"/>
        <v>195.89041095890411</v>
      </c>
      <c r="H16" s="338">
        <f t="shared" si="5"/>
        <v>1184.9172025885264</v>
      </c>
      <c r="I16" s="338">
        <f t="shared" si="5"/>
        <v>280.12820512820508</v>
      </c>
      <c r="L16" s="337">
        <v>146</v>
      </c>
      <c r="M16" s="337">
        <v>1430.6093680000001</v>
      </c>
      <c r="N16" s="337">
        <v>780</v>
      </c>
      <c r="P16" s="333">
        <f t="shared" si="4"/>
        <v>95.890410958904113</v>
      </c>
    </row>
    <row r="17" spans="1:16" s="292" customFormat="1" ht="18" customHeight="1">
      <c r="A17" s="444"/>
      <c r="B17" s="445" t="s">
        <v>200</v>
      </c>
      <c r="C17" s="337">
        <v>2930</v>
      </c>
      <c r="D17" s="337">
        <v>34500.550430000003</v>
      </c>
      <c r="E17" s="337">
        <v>11986</v>
      </c>
      <c r="F17" s="337"/>
      <c r="G17" s="338">
        <f t="shared" si="5"/>
        <v>152.36609464378574</v>
      </c>
      <c r="H17" s="338">
        <f t="shared" si="5"/>
        <v>39.322335209282862</v>
      </c>
      <c r="I17" s="338">
        <f t="shared" si="5"/>
        <v>141.52792537489668</v>
      </c>
      <c r="L17" s="337">
        <v>1923</v>
      </c>
      <c r="M17" s="337">
        <v>87737.796461933991</v>
      </c>
      <c r="N17" s="337">
        <v>8469</v>
      </c>
      <c r="P17" s="333">
        <f t="shared" si="4"/>
        <v>52.366094643785743</v>
      </c>
    </row>
    <row r="18" spans="1:16" s="293" customFormat="1" ht="18" customHeight="1">
      <c r="A18" s="446"/>
      <c r="B18" s="443" t="s">
        <v>201</v>
      </c>
      <c r="C18" s="334">
        <f>SUM(C19:C30)</f>
        <v>26832</v>
      </c>
      <c r="D18" s="334">
        <f t="shared" ref="D18:E18" si="8">SUM(D19:D30)</f>
        <v>221828.69569906197</v>
      </c>
      <c r="E18" s="334">
        <f t="shared" si="8"/>
        <v>104737</v>
      </c>
      <c r="F18" s="334"/>
      <c r="G18" s="335">
        <f t="shared" si="5"/>
        <v>169.59737058340181</v>
      </c>
      <c r="H18" s="335">
        <f t="shared" si="5"/>
        <v>207.14005634370403</v>
      </c>
      <c r="I18" s="335">
        <f t="shared" si="5"/>
        <v>133.69543017615521</v>
      </c>
      <c r="L18" s="334">
        <f t="shared" ref="L18:N18" si="9">SUM(L19:L30)</f>
        <v>15821</v>
      </c>
      <c r="M18" s="334">
        <f t="shared" si="9"/>
        <v>107091.16315532199</v>
      </c>
      <c r="N18" s="334">
        <f t="shared" si="9"/>
        <v>78340</v>
      </c>
      <c r="P18" s="333">
        <f t="shared" si="4"/>
        <v>69.597370583401812</v>
      </c>
    </row>
    <row r="19" spans="1:16" s="292" customFormat="1" ht="34.5" customHeight="1">
      <c r="A19" s="444"/>
      <c r="B19" s="445" t="s">
        <v>202</v>
      </c>
      <c r="C19" s="337">
        <v>16020</v>
      </c>
      <c r="D19" s="337">
        <v>59455</v>
      </c>
      <c r="E19" s="337">
        <v>57333</v>
      </c>
      <c r="F19" s="337"/>
      <c r="G19" s="338">
        <f t="shared" si="5"/>
        <v>223.96197399692434</v>
      </c>
      <c r="H19" s="338">
        <f t="shared" si="5"/>
        <v>182.52287100141217</v>
      </c>
      <c r="I19" s="338">
        <f t="shared" si="5"/>
        <v>205.47252983550158</v>
      </c>
      <c r="L19" s="337">
        <v>7153</v>
      </c>
      <c r="M19" s="337">
        <v>32574</v>
      </c>
      <c r="N19" s="337">
        <v>27903</v>
      </c>
      <c r="P19" s="333">
        <f t="shared" si="4"/>
        <v>123.96197399692434</v>
      </c>
    </row>
    <row r="20" spans="1:16" s="292" customFormat="1" ht="18" customHeight="1">
      <c r="A20" s="444"/>
      <c r="B20" s="445" t="s">
        <v>203</v>
      </c>
      <c r="C20" s="337">
        <v>2094</v>
      </c>
      <c r="D20" s="337">
        <v>42782.767059999998</v>
      </c>
      <c r="E20" s="337">
        <v>8637</v>
      </c>
      <c r="F20" s="337"/>
      <c r="G20" s="338">
        <f t="shared" si="5"/>
        <v>199.42857142857142</v>
      </c>
      <c r="H20" s="338">
        <f t="shared" si="5"/>
        <v>770.082594609632</v>
      </c>
      <c r="I20" s="338">
        <f t="shared" si="5"/>
        <v>163.85885031303357</v>
      </c>
      <c r="L20" s="337">
        <v>1050</v>
      </c>
      <c r="M20" s="337">
        <v>5555.6075880000008</v>
      </c>
      <c r="N20" s="337">
        <v>5271</v>
      </c>
      <c r="P20" s="333">
        <f t="shared" si="4"/>
        <v>99.428571428571416</v>
      </c>
    </row>
    <row r="21" spans="1:16" s="292" customFormat="1" ht="18" customHeight="1">
      <c r="A21" s="444"/>
      <c r="B21" s="447" t="s">
        <v>204</v>
      </c>
      <c r="C21" s="337">
        <v>1591</v>
      </c>
      <c r="D21" s="337">
        <v>5814.849921041</v>
      </c>
      <c r="E21" s="337">
        <v>6498</v>
      </c>
      <c r="F21" s="337"/>
      <c r="G21" s="338">
        <f t="shared" si="5"/>
        <v>265.16666666666669</v>
      </c>
      <c r="H21" s="338">
        <f t="shared" si="5"/>
        <v>225.40436439730178</v>
      </c>
      <c r="I21" s="338">
        <f t="shared" si="5"/>
        <v>259.19425608296768</v>
      </c>
      <c r="L21" s="337">
        <v>600</v>
      </c>
      <c r="M21" s="337">
        <v>2579.7414955069999</v>
      </c>
      <c r="N21" s="337">
        <v>2507</v>
      </c>
      <c r="P21" s="333">
        <f t="shared" si="4"/>
        <v>165.16666666666669</v>
      </c>
    </row>
    <row r="22" spans="1:16" s="292" customFormat="1" ht="18" customHeight="1">
      <c r="A22" s="444"/>
      <c r="B22" s="445" t="s">
        <v>205</v>
      </c>
      <c r="C22" s="337">
        <v>831</v>
      </c>
      <c r="D22" s="337">
        <v>7734.6384849999995</v>
      </c>
      <c r="E22" s="337">
        <v>3625</v>
      </c>
      <c r="F22" s="337"/>
      <c r="G22" s="338">
        <f t="shared" si="5"/>
        <v>136.67763157894737</v>
      </c>
      <c r="H22" s="338">
        <f t="shared" si="5"/>
        <v>44.383032427664617</v>
      </c>
      <c r="I22" s="338">
        <f t="shared" si="5"/>
        <v>99.615278922780988</v>
      </c>
      <c r="L22" s="337">
        <v>608</v>
      </c>
      <c r="M22" s="337">
        <v>17427.016726731999</v>
      </c>
      <c r="N22" s="337">
        <v>3639</v>
      </c>
      <c r="P22" s="333">
        <f t="shared" si="4"/>
        <v>36.67763157894737</v>
      </c>
    </row>
    <row r="23" spans="1:16" s="292" customFormat="1" ht="18" customHeight="1">
      <c r="A23" s="444"/>
      <c r="B23" s="445" t="s">
        <v>206</v>
      </c>
      <c r="C23" s="337">
        <v>166</v>
      </c>
      <c r="D23" s="337">
        <v>3499.5722800209996</v>
      </c>
      <c r="E23" s="337">
        <v>1316</v>
      </c>
      <c r="F23" s="337"/>
      <c r="G23" s="338">
        <f t="shared" si="5"/>
        <v>105.0632911392405</v>
      </c>
      <c r="H23" s="338">
        <f t="shared" si="5"/>
        <v>127.68356728810556</v>
      </c>
      <c r="I23" s="338">
        <f t="shared" si="5"/>
        <v>195.25222551928783</v>
      </c>
      <c r="L23" s="337">
        <v>158</v>
      </c>
      <c r="M23" s="337">
        <v>2740.8164999999999</v>
      </c>
      <c r="N23" s="337">
        <v>674</v>
      </c>
      <c r="P23" s="333">
        <f t="shared" si="4"/>
        <v>5.0632911392405049</v>
      </c>
    </row>
    <row r="24" spans="1:16" s="292" customFormat="1" ht="18" customHeight="1">
      <c r="A24" s="444"/>
      <c r="B24" s="445" t="s">
        <v>207</v>
      </c>
      <c r="C24" s="337">
        <v>959</v>
      </c>
      <c r="D24" s="337">
        <v>81762.412086868004</v>
      </c>
      <c r="E24" s="337">
        <v>4816</v>
      </c>
      <c r="F24" s="337"/>
      <c r="G24" s="338">
        <f t="shared" si="5"/>
        <v>194.91869918699189</v>
      </c>
      <c r="H24" s="338">
        <f t="shared" si="5"/>
        <v>298.68792732150075</v>
      </c>
      <c r="I24" s="338">
        <f t="shared" si="5"/>
        <v>121.30982367758187</v>
      </c>
      <c r="L24" s="337">
        <v>492</v>
      </c>
      <c r="M24" s="337">
        <v>27373.859003969999</v>
      </c>
      <c r="N24" s="337">
        <v>3970</v>
      </c>
      <c r="P24" s="333">
        <f t="shared" si="4"/>
        <v>94.918699186991887</v>
      </c>
    </row>
    <row r="25" spans="1:16" s="292" customFormat="1" ht="39" customHeight="1">
      <c r="A25" s="444"/>
      <c r="B25" s="445" t="s">
        <v>208</v>
      </c>
      <c r="C25" s="337">
        <v>2200</v>
      </c>
      <c r="D25" s="337">
        <v>8740.7236441329987</v>
      </c>
      <c r="E25" s="337">
        <v>8479</v>
      </c>
      <c r="F25" s="337"/>
      <c r="G25" s="338">
        <f t="shared" si="5"/>
        <v>144.64168310322157</v>
      </c>
      <c r="H25" s="338">
        <f t="shared" si="5"/>
        <v>108.83530569956238</v>
      </c>
      <c r="I25" s="338">
        <f t="shared" si="5"/>
        <v>133.44350015738118</v>
      </c>
      <c r="J25" s="339"/>
      <c r="L25" s="337">
        <v>1521</v>
      </c>
      <c r="M25" s="337">
        <v>8031.1472347600011</v>
      </c>
      <c r="N25" s="337">
        <v>6354</v>
      </c>
      <c r="P25" s="333">
        <f t="shared" si="4"/>
        <v>44.641683103221567</v>
      </c>
    </row>
    <row r="26" spans="1:16" s="292" customFormat="1" ht="18" customHeight="1">
      <c r="A26" s="444"/>
      <c r="B26" s="445" t="s">
        <v>209</v>
      </c>
      <c r="C26" s="337">
        <v>644</v>
      </c>
      <c r="D26" s="337">
        <v>2090.8069999999998</v>
      </c>
      <c r="E26" s="337">
        <v>2511</v>
      </c>
      <c r="F26" s="337"/>
      <c r="G26" s="338">
        <f t="shared" si="5"/>
        <v>23.755071929177426</v>
      </c>
      <c r="H26" s="338">
        <f t="shared" si="5"/>
        <v>52.249112424598231</v>
      </c>
      <c r="I26" s="338">
        <f t="shared" si="5"/>
        <v>22.193742266218845</v>
      </c>
      <c r="L26" s="337">
        <v>2711</v>
      </c>
      <c r="M26" s="337">
        <v>4001.6124733549996</v>
      </c>
      <c r="N26" s="337">
        <v>11314</v>
      </c>
      <c r="P26" s="333">
        <f t="shared" si="4"/>
        <v>-76.244928070822567</v>
      </c>
    </row>
    <row r="27" spans="1:16" s="292" customFormat="1" ht="18" customHeight="1">
      <c r="A27" s="444"/>
      <c r="B27" s="445" t="s">
        <v>210</v>
      </c>
      <c r="C27" s="337">
        <v>362</v>
      </c>
      <c r="D27" s="337">
        <v>2178.857</v>
      </c>
      <c r="E27" s="337">
        <v>2122</v>
      </c>
      <c r="F27" s="337"/>
      <c r="G27" s="338">
        <f t="shared" si="5"/>
        <v>181</v>
      </c>
      <c r="H27" s="338">
        <f t="shared" si="5"/>
        <v>108.60627914099636</v>
      </c>
      <c r="I27" s="338">
        <f t="shared" si="5"/>
        <v>161.73780487804879</v>
      </c>
      <c r="L27" s="337">
        <v>200</v>
      </c>
      <c r="M27" s="337">
        <v>2006.1979999989999</v>
      </c>
      <c r="N27" s="337">
        <v>1312</v>
      </c>
      <c r="P27" s="333">
        <f t="shared" si="4"/>
        <v>81</v>
      </c>
    </row>
    <row r="28" spans="1:16" s="292" customFormat="1" ht="18" customHeight="1">
      <c r="A28" s="444"/>
      <c r="B28" s="445" t="s">
        <v>211</v>
      </c>
      <c r="C28" s="337">
        <v>273</v>
      </c>
      <c r="D28" s="337">
        <v>906.24060000000009</v>
      </c>
      <c r="E28" s="337">
        <v>1028</v>
      </c>
      <c r="F28" s="337"/>
      <c r="G28" s="338">
        <f t="shared" si="5"/>
        <v>178.43137254901961</v>
      </c>
      <c r="H28" s="338">
        <f t="shared" si="5"/>
        <v>207.81760018345469</v>
      </c>
      <c r="I28" s="338">
        <f t="shared" si="5"/>
        <v>200.3898635477583</v>
      </c>
      <c r="L28" s="337">
        <v>153</v>
      </c>
      <c r="M28" s="337">
        <v>436.07500000000005</v>
      </c>
      <c r="N28" s="337">
        <v>513</v>
      </c>
      <c r="P28" s="333">
        <f t="shared" si="4"/>
        <v>78.431372549019613</v>
      </c>
    </row>
    <row r="29" spans="1:16" ht="30" customHeight="1">
      <c r="A29" s="444"/>
      <c r="B29" s="445" t="s">
        <v>212</v>
      </c>
      <c r="C29" s="337">
        <v>1171</v>
      </c>
      <c r="D29" s="337">
        <v>5921.233932999</v>
      </c>
      <c r="E29" s="337">
        <v>6575</v>
      </c>
      <c r="F29" s="337"/>
      <c r="G29" s="338">
        <f t="shared" si="5"/>
        <v>114.24390243902438</v>
      </c>
      <c r="H29" s="338">
        <f t="shared" si="5"/>
        <v>144.23395371366666</v>
      </c>
      <c r="I29" s="338">
        <f t="shared" si="5"/>
        <v>45.940469536053662</v>
      </c>
      <c r="L29" s="337">
        <v>1025</v>
      </c>
      <c r="M29" s="337">
        <v>4105.2982189989998</v>
      </c>
      <c r="N29" s="337">
        <v>14312</v>
      </c>
      <c r="P29" s="333">
        <f t="shared" si="4"/>
        <v>14.243902439024382</v>
      </c>
    </row>
    <row r="30" spans="1:16" ht="18" customHeight="1">
      <c r="A30" s="444"/>
      <c r="B30" s="445" t="s">
        <v>213</v>
      </c>
      <c r="C30" s="337">
        <v>521</v>
      </c>
      <c r="D30" s="337">
        <v>941.59368899999993</v>
      </c>
      <c r="E30" s="337">
        <v>1797</v>
      </c>
      <c r="F30" s="337"/>
      <c r="G30" s="338">
        <f t="shared" si="5"/>
        <v>347.33333333333331</v>
      </c>
      <c r="H30" s="338">
        <f t="shared" si="5"/>
        <v>362.44288705185431</v>
      </c>
      <c r="I30" s="338">
        <f t="shared" si="5"/>
        <v>314.71103327495621</v>
      </c>
      <c r="L30" s="337">
        <v>150</v>
      </c>
      <c r="M30" s="337">
        <v>259.79091399999999</v>
      </c>
      <c r="N30" s="337">
        <v>571</v>
      </c>
      <c r="P30" s="333">
        <f t="shared" si="4"/>
        <v>247.33333333333331</v>
      </c>
    </row>
    <row r="31" spans="1:16" ht="18" customHeight="1">
      <c r="C31" s="330"/>
      <c r="D31" s="330"/>
      <c r="E31" s="330"/>
      <c r="F31" s="337"/>
      <c r="G31" s="338"/>
      <c r="H31" s="340"/>
      <c r="I31" s="340"/>
      <c r="L31" s="300"/>
      <c r="M31" s="337"/>
      <c r="N31" s="337"/>
    </row>
    <row r="32" spans="1:16" ht="20.100000000000001" customHeight="1">
      <c r="A32" s="300"/>
      <c r="B32" s="300"/>
      <c r="C32" s="300"/>
      <c r="D32" s="300"/>
      <c r="E32" s="300"/>
      <c r="F32" s="300"/>
      <c r="G32" s="300"/>
      <c r="L32" s="300"/>
      <c r="M32" s="300"/>
      <c r="N32" s="300"/>
    </row>
    <row r="33" spans="1:14" ht="20.100000000000001" customHeight="1">
      <c r="A33" s="300"/>
      <c r="B33" s="300"/>
      <c r="C33" s="300"/>
      <c r="D33" s="300"/>
      <c r="E33" s="300"/>
      <c r="F33" s="300"/>
      <c r="G33" s="300"/>
      <c r="L33" s="300"/>
      <c r="M33" s="300"/>
      <c r="N33" s="300"/>
    </row>
    <row r="34" spans="1:14" ht="20.100000000000001" customHeight="1">
      <c r="A34" s="300"/>
      <c r="B34" s="300"/>
      <c r="C34" s="300"/>
      <c r="D34" s="300"/>
      <c r="E34" s="300"/>
      <c r="F34" s="300"/>
      <c r="G34" s="300"/>
      <c r="L34" s="300"/>
      <c r="M34" s="300"/>
      <c r="N34" s="300"/>
    </row>
    <row r="35" spans="1:14" ht="20.100000000000001" customHeight="1">
      <c r="A35" s="300"/>
      <c r="B35" s="300"/>
      <c r="C35" s="300"/>
      <c r="D35" s="300"/>
      <c r="E35" s="300"/>
      <c r="F35" s="300"/>
      <c r="G35" s="300"/>
      <c r="L35" s="300"/>
      <c r="M35" s="300"/>
      <c r="N35" s="300"/>
    </row>
    <row r="36" spans="1:14" ht="20.100000000000001" customHeight="1">
      <c r="A36" s="300"/>
      <c r="B36" s="300"/>
      <c r="C36" s="300"/>
      <c r="D36" s="300"/>
      <c r="E36" s="300"/>
      <c r="F36" s="300"/>
      <c r="G36" s="300"/>
      <c r="L36" s="300"/>
      <c r="M36" s="300"/>
      <c r="N36" s="300"/>
    </row>
    <row r="37" spans="1:14" ht="20.100000000000001" customHeight="1">
      <c r="A37" s="300"/>
      <c r="B37" s="300"/>
      <c r="C37" s="300"/>
      <c r="D37" s="300"/>
      <c r="E37" s="300"/>
      <c r="F37" s="300"/>
      <c r="G37" s="300"/>
      <c r="L37" s="300"/>
      <c r="M37" s="300"/>
      <c r="N37" s="300"/>
    </row>
    <row r="38" spans="1:14" ht="20.100000000000001" customHeight="1">
      <c r="A38" s="300"/>
      <c r="B38" s="300"/>
      <c r="C38" s="300"/>
      <c r="D38" s="300"/>
      <c r="E38" s="300"/>
      <c r="F38" s="300"/>
      <c r="G38" s="300"/>
      <c r="L38" s="300"/>
      <c r="M38" s="300"/>
      <c r="N38" s="300"/>
    </row>
    <row r="39" spans="1:14" ht="20.100000000000001" customHeight="1">
      <c r="A39" s="300"/>
      <c r="B39" s="300"/>
      <c r="C39" s="300"/>
      <c r="D39" s="300"/>
      <c r="E39" s="300"/>
      <c r="F39" s="300"/>
      <c r="G39" s="300"/>
      <c r="L39" s="300"/>
      <c r="M39" s="300"/>
      <c r="N39" s="300"/>
    </row>
    <row r="40" spans="1:14" ht="20.100000000000001" customHeight="1">
      <c r="A40" s="300"/>
      <c r="B40" s="300"/>
      <c r="C40" s="300"/>
      <c r="D40" s="300"/>
      <c r="E40" s="300"/>
      <c r="F40" s="300"/>
      <c r="G40" s="300"/>
      <c r="L40" s="300"/>
      <c r="M40" s="300"/>
      <c r="N40" s="300"/>
    </row>
    <row r="41" spans="1:14" ht="20.100000000000001" customHeight="1">
      <c r="A41" s="300"/>
      <c r="B41" s="300"/>
      <c r="C41" s="300"/>
      <c r="D41" s="300"/>
      <c r="E41" s="300"/>
      <c r="F41" s="300"/>
      <c r="G41" s="300"/>
      <c r="L41" s="300"/>
      <c r="M41" s="300"/>
      <c r="N41" s="300"/>
    </row>
    <row r="42" spans="1:14" ht="20.100000000000001" customHeight="1">
      <c r="A42" s="300"/>
      <c r="B42" s="300"/>
      <c r="C42" s="300"/>
      <c r="D42" s="300"/>
      <c r="E42" s="300"/>
      <c r="F42" s="300"/>
      <c r="G42" s="300"/>
      <c r="L42" s="300"/>
      <c r="M42" s="300"/>
      <c r="N42" s="300"/>
    </row>
    <row r="43" spans="1:14" ht="20.100000000000001" customHeight="1">
      <c r="A43" s="300"/>
      <c r="B43" s="300"/>
      <c r="C43" s="300"/>
      <c r="D43" s="300"/>
      <c r="E43" s="300"/>
      <c r="F43" s="300"/>
      <c r="G43" s="300"/>
      <c r="L43" s="300"/>
      <c r="M43" s="300"/>
      <c r="N43" s="300"/>
    </row>
    <row r="44" spans="1:14" ht="20.100000000000001" customHeight="1">
      <c r="A44" s="300"/>
      <c r="B44" s="300"/>
      <c r="C44" s="300"/>
      <c r="D44" s="300"/>
      <c r="E44" s="300"/>
      <c r="F44" s="300"/>
      <c r="G44" s="300"/>
      <c r="L44" s="300"/>
      <c r="M44" s="300"/>
      <c r="N44" s="300"/>
    </row>
    <row r="45" spans="1:14" ht="20.100000000000001" customHeight="1">
      <c r="A45" s="300"/>
      <c r="B45" s="300"/>
      <c r="C45" s="300"/>
      <c r="D45" s="300"/>
      <c r="E45" s="300"/>
      <c r="F45" s="300"/>
      <c r="G45" s="300"/>
      <c r="L45" s="300"/>
      <c r="M45" s="300"/>
      <c r="N45" s="300"/>
    </row>
    <row r="46" spans="1:14" ht="20.100000000000001" customHeight="1">
      <c r="A46" s="300"/>
      <c r="B46" s="300"/>
      <c r="C46" s="300"/>
      <c r="D46" s="300"/>
      <c r="E46" s="300"/>
      <c r="F46" s="300"/>
      <c r="G46" s="300"/>
      <c r="L46" s="300"/>
      <c r="M46" s="300"/>
      <c r="N46" s="300"/>
    </row>
    <row r="47" spans="1:14" ht="20.100000000000001" customHeight="1">
      <c r="A47" s="300"/>
      <c r="B47" s="300"/>
      <c r="C47" s="300"/>
      <c r="D47" s="300"/>
      <c r="E47" s="300"/>
      <c r="F47" s="300"/>
      <c r="G47" s="300"/>
      <c r="L47" s="300"/>
      <c r="M47" s="300"/>
      <c r="N47" s="300"/>
    </row>
    <row r="48" spans="1:1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3">
    <mergeCell ref="C4:E5"/>
    <mergeCell ref="G4:I4"/>
    <mergeCell ref="G5:I5"/>
  </mergeCells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73"/>
  <sheetViews>
    <sheetView zoomScaleNormal="100" workbookViewId="0">
      <selection activeCell="M18" sqref="M18"/>
    </sheetView>
  </sheetViews>
  <sheetFormatPr defaultColWidth="8.7109375" defaultRowHeight="12.75"/>
  <cols>
    <col min="1" max="1" width="49.28515625" style="290" customWidth="1"/>
    <col min="2" max="2" width="9.7109375" style="290" customWidth="1"/>
    <col min="3" max="3" width="9.28515625" style="290" customWidth="1"/>
    <col min="4" max="4" width="22.140625" style="290" customWidth="1"/>
    <col min="5" max="16384" width="8.7109375" style="290"/>
  </cols>
  <sheetData>
    <row r="1" spans="1:4" s="288" customFormat="1" ht="20.100000000000001" customHeight="1">
      <c r="A1" s="287" t="s">
        <v>214</v>
      </c>
      <c r="B1" s="320"/>
      <c r="C1" s="320"/>
    </row>
    <row r="2" spans="1:4" ht="20.100000000000001" customHeight="1">
      <c r="A2" s="300"/>
      <c r="B2" s="300"/>
      <c r="C2" s="300"/>
    </row>
    <row r="3" spans="1:4" s="292" customFormat="1" ht="20.100000000000001" customHeight="1">
      <c r="A3" s="291"/>
      <c r="B3" s="321"/>
      <c r="C3" s="321"/>
      <c r="D3" s="448" t="s">
        <v>215</v>
      </c>
    </row>
    <row r="4" spans="1:4" s="292" customFormat="1" ht="15.95" customHeight="1">
      <c r="A4" s="322"/>
      <c r="B4" s="426" t="s">
        <v>26</v>
      </c>
      <c r="C4" s="426" t="s">
        <v>26</v>
      </c>
      <c r="D4" s="426" t="s">
        <v>191</v>
      </c>
    </row>
    <row r="5" spans="1:4" s="292" customFormat="1" ht="15.95" customHeight="1">
      <c r="A5" s="325"/>
      <c r="B5" s="326" t="s">
        <v>216</v>
      </c>
      <c r="C5" s="326" t="s">
        <v>172</v>
      </c>
      <c r="D5" s="326" t="s">
        <v>230</v>
      </c>
    </row>
    <row r="6" spans="1:4" s="292" customFormat="1" ht="20.100000000000001" customHeight="1">
      <c r="A6" s="291"/>
      <c r="B6" s="52"/>
      <c r="C6" s="52"/>
      <c r="D6" s="52"/>
    </row>
    <row r="7" spans="1:4" s="332" customFormat="1" ht="20.100000000000001" customHeight="1">
      <c r="A7" s="342" t="s">
        <v>194</v>
      </c>
      <c r="B7" s="343">
        <f>SUM(B8,B9,B14)</f>
        <v>29067</v>
      </c>
      <c r="C7" s="343">
        <f>SUM(C8,C9,C14)</f>
        <v>29013</v>
      </c>
      <c r="D7" s="344">
        <f>C7/B7*100</f>
        <v>99.814222313964279</v>
      </c>
    </row>
    <row r="8" spans="1:4" s="332" customFormat="1" ht="20.100000000000001" customHeight="1">
      <c r="A8" s="443" t="s">
        <v>196</v>
      </c>
      <c r="B8" s="345">
        <v>401</v>
      </c>
      <c r="C8" s="345">
        <v>395</v>
      </c>
      <c r="D8" s="346">
        <f t="shared" ref="D8:D26" si="0">C8/B8*100</f>
        <v>98.503740648379051</v>
      </c>
    </row>
    <row r="9" spans="1:4" s="332" customFormat="1" ht="20.100000000000001" customHeight="1">
      <c r="A9" s="443" t="s">
        <v>197</v>
      </c>
      <c r="B9" s="345">
        <f>SUM(B10:B13)</f>
        <v>7661</v>
      </c>
      <c r="C9" s="345">
        <f>SUM(C10:C13)</f>
        <v>7776</v>
      </c>
      <c r="D9" s="346">
        <f t="shared" si="0"/>
        <v>101.50110951572901</v>
      </c>
    </row>
    <row r="10" spans="1:4" s="292" customFormat="1" ht="20.100000000000001" customHeight="1">
      <c r="A10" s="445" t="s">
        <v>198</v>
      </c>
      <c r="B10" s="347">
        <v>175</v>
      </c>
      <c r="C10" s="347">
        <v>194</v>
      </c>
      <c r="D10" s="348">
        <f t="shared" si="0"/>
        <v>110.85714285714286</v>
      </c>
    </row>
    <row r="11" spans="1:4" s="292" customFormat="1" ht="20.100000000000001" customHeight="1">
      <c r="A11" s="445" t="s">
        <v>38</v>
      </c>
      <c r="B11" s="347">
        <v>3510</v>
      </c>
      <c r="C11" s="347">
        <v>3511</v>
      </c>
      <c r="D11" s="348">
        <f t="shared" si="0"/>
        <v>100.02849002849004</v>
      </c>
    </row>
    <row r="12" spans="1:4" s="292" customFormat="1" ht="20.100000000000001" customHeight="1">
      <c r="A12" s="445" t="s">
        <v>217</v>
      </c>
      <c r="B12" s="347">
        <v>488</v>
      </c>
      <c r="C12" s="347">
        <v>220</v>
      </c>
      <c r="D12" s="348">
        <f t="shared" si="0"/>
        <v>45.081967213114751</v>
      </c>
    </row>
    <row r="13" spans="1:4" s="292" customFormat="1" ht="20.100000000000001" customHeight="1">
      <c r="A13" s="445" t="s">
        <v>200</v>
      </c>
      <c r="B13" s="347">
        <v>3488</v>
      </c>
      <c r="C13" s="347">
        <v>3851</v>
      </c>
      <c r="D13" s="348">
        <f t="shared" si="0"/>
        <v>110.40711009174311</v>
      </c>
    </row>
    <row r="14" spans="1:4" s="332" customFormat="1" ht="20.100000000000001" customHeight="1">
      <c r="A14" s="443" t="s">
        <v>201</v>
      </c>
      <c r="B14" s="345">
        <f>SUM(B15:B26)</f>
        <v>21005</v>
      </c>
      <c r="C14" s="345">
        <f>SUM(C15:C26)</f>
        <v>20842</v>
      </c>
      <c r="D14" s="346">
        <f t="shared" si="0"/>
        <v>99.223994287074504</v>
      </c>
    </row>
    <row r="15" spans="1:4" s="292" customFormat="1" ht="28.5" customHeight="1">
      <c r="A15" s="445" t="s">
        <v>202</v>
      </c>
      <c r="B15" s="347">
        <v>10349</v>
      </c>
      <c r="C15" s="347">
        <v>10965</v>
      </c>
      <c r="D15" s="348">
        <f t="shared" si="0"/>
        <v>105.95226591941251</v>
      </c>
    </row>
    <row r="16" spans="1:4" s="292" customFormat="1" ht="20.100000000000001" customHeight="1">
      <c r="A16" s="445" t="s">
        <v>203</v>
      </c>
      <c r="B16" s="347">
        <v>1364</v>
      </c>
      <c r="C16" s="347">
        <v>1308</v>
      </c>
      <c r="D16" s="348">
        <f t="shared" si="0"/>
        <v>95.894428152492679</v>
      </c>
    </row>
    <row r="17" spans="1:4" s="292" customFormat="1" ht="20.100000000000001" customHeight="1">
      <c r="A17" s="445" t="s">
        <v>204</v>
      </c>
      <c r="B17" s="347">
        <v>1468</v>
      </c>
      <c r="C17" s="347">
        <v>1256</v>
      </c>
      <c r="D17" s="348">
        <f t="shared" si="0"/>
        <v>85.558583106267022</v>
      </c>
    </row>
    <row r="18" spans="1:4" s="292" customFormat="1" ht="20.100000000000001" customHeight="1">
      <c r="A18" s="445" t="s">
        <v>205</v>
      </c>
      <c r="B18" s="347">
        <v>651</v>
      </c>
      <c r="C18" s="347">
        <v>774</v>
      </c>
      <c r="D18" s="348">
        <f t="shared" si="0"/>
        <v>118.89400921658986</v>
      </c>
    </row>
    <row r="19" spans="1:4" s="292" customFormat="1" ht="20.100000000000001" customHeight="1">
      <c r="A19" s="445" t="s">
        <v>206</v>
      </c>
      <c r="B19" s="347">
        <v>273</v>
      </c>
      <c r="C19" s="347">
        <v>258</v>
      </c>
      <c r="D19" s="348">
        <f t="shared" si="0"/>
        <v>94.505494505494497</v>
      </c>
    </row>
    <row r="20" spans="1:4" s="292" customFormat="1" ht="20.100000000000001" customHeight="1">
      <c r="A20" s="445" t="s">
        <v>207</v>
      </c>
      <c r="B20" s="347">
        <v>1231</v>
      </c>
      <c r="C20" s="347">
        <v>1250</v>
      </c>
      <c r="D20" s="348">
        <f t="shared" si="0"/>
        <v>101.54346060113728</v>
      </c>
    </row>
    <row r="21" spans="1:4" s="292" customFormat="1" ht="27.95" customHeight="1">
      <c r="A21" s="445" t="s">
        <v>208</v>
      </c>
      <c r="B21" s="347">
        <v>2157</v>
      </c>
      <c r="C21" s="347">
        <v>2314</v>
      </c>
      <c r="D21" s="348">
        <f t="shared" si="0"/>
        <v>107.27862772369031</v>
      </c>
    </row>
    <row r="22" spans="1:4" s="292" customFormat="1" ht="20.100000000000001" customHeight="1">
      <c r="A22" s="445" t="s">
        <v>209</v>
      </c>
      <c r="B22" s="347">
        <v>824</v>
      </c>
      <c r="C22" s="347">
        <v>706</v>
      </c>
      <c r="D22" s="348">
        <f t="shared" si="0"/>
        <v>85.679611650485427</v>
      </c>
    </row>
    <row r="23" spans="1:4" s="292" customFormat="1" ht="20.100000000000001" customHeight="1">
      <c r="A23" s="445" t="s">
        <v>210</v>
      </c>
      <c r="B23" s="347">
        <v>142</v>
      </c>
      <c r="C23" s="347">
        <v>171</v>
      </c>
      <c r="D23" s="348">
        <f t="shared" si="0"/>
        <v>120.4225352112676</v>
      </c>
    </row>
    <row r="24" spans="1:4" s="292" customFormat="1" ht="20.100000000000001" customHeight="1">
      <c r="A24" s="445" t="s">
        <v>211</v>
      </c>
      <c r="B24" s="347">
        <v>221</v>
      </c>
      <c r="C24" s="347">
        <v>200</v>
      </c>
      <c r="D24" s="348">
        <f t="shared" si="0"/>
        <v>90.497737556561091</v>
      </c>
    </row>
    <row r="25" spans="1:4" ht="34.5" customHeight="1">
      <c r="A25" s="445" t="s">
        <v>212</v>
      </c>
      <c r="B25" s="347">
        <v>1493</v>
      </c>
      <c r="C25" s="347">
        <v>1439</v>
      </c>
      <c r="D25" s="348">
        <f t="shared" si="0"/>
        <v>96.383121232417949</v>
      </c>
    </row>
    <row r="26" spans="1:4" ht="20.100000000000001" customHeight="1">
      <c r="A26" s="445" t="s">
        <v>213</v>
      </c>
      <c r="B26" s="347">
        <v>832</v>
      </c>
      <c r="C26" s="347">
        <v>201</v>
      </c>
      <c r="D26" s="348">
        <f t="shared" si="0"/>
        <v>24.158653846153847</v>
      </c>
    </row>
    <row r="27" spans="1:4" ht="20.100000000000001" customHeight="1">
      <c r="A27" s="300"/>
      <c r="B27" s="347"/>
      <c r="C27" s="300"/>
    </row>
    <row r="28" spans="1:4" ht="20.100000000000001" customHeight="1">
      <c r="A28" s="300"/>
      <c r="B28" s="347"/>
      <c r="C28" s="300"/>
    </row>
    <row r="29" spans="1:4" ht="20.100000000000001" customHeight="1">
      <c r="A29" s="300"/>
      <c r="B29" s="300"/>
      <c r="C29" s="300"/>
    </row>
    <row r="30" spans="1:4" ht="20.100000000000001" customHeight="1">
      <c r="A30" s="300"/>
      <c r="B30" s="300"/>
      <c r="C30" s="300"/>
    </row>
    <row r="31" spans="1:4" ht="20.100000000000001" customHeight="1">
      <c r="A31" s="300"/>
      <c r="B31" s="300"/>
      <c r="C31" s="300"/>
    </row>
    <row r="32" spans="1:4" ht="20.100000000000001" customHeight="1">
      <c r="A32" s="300"/>
      <c r="B32" s="300"/>
      <c r="C32" s="300"/>
    </row>
    <row r="33" spans="1:4" ht="20.100000000000001" customHeight="1">
      <c r="A33" s="300"/>
      <c r="B33" s="300"/>
      <c r="C33" s="300"/>
    </row>
    <row r="34" spans="1:4" ht="20.100000000000001" customHeight="1">
      <c r="A34" s="300"/>
      <c r="B34" s="300"/>
      <c r="C34" s="300"/>
    </row>
    <row r="35" spans="1:4" ht="20.100000000000001" customHeight="1">
      <c r="A35" s="300"/>
      <c r="B35" s="300"/>
      <c r="C35" s="300"/>
    </row>
    <row r="36" spans="1:4" ht="20.100000000000001" customHeight="1">
      <c r="A36" s="300"/>
      <c r="B36" s="300"/>
      <c r="C36" s="300"/>
    </row>
    <row r="37" spans="1:4" ht="20.100000000000001" customHeight="1">
      <c r="A37" s="300"/>
      <c r="B37" s="300"/>
      <c r="C37" s="300"/>
    </row>
    <row r="38" spans="1:4" ht="20.100000000000001" customHeight="1">
      <c r="A38" s="300"/>
      <c r="B38" s="300"/>
      <c r="C38" s="300"/>
    </row>
    <row r="39" spans="1:4" ht="20.100000000000001" customHeight="1">
      <c r="A39" s="300"/>
      <c r="B39" s="300"/>
      <c r="C39" s="300"/>
    </row>
    <row r="40" spans="1:4" ht="20.100000000000001" customHeight="1">
      <c r="A40" s="300"/>
      <c r="B40" s="300"/>
      <c r="C40" s="300"/>
    </row>
    <row r="41" spans="1:4" ht="20.100000000000001" customHeight="1">
      <c r="A41" s="300"/>
      <c r="B41" s="300"/>
      <c r="C41" s="300"/>
    </row>
    <row r="42" spans="1:4" ht="20.100000000000001" customHeight="1">
      <c r="A42" s="300"/>
      <c r="B42" s="300"/>
      <c r="C42" s="300"/>
    </row>
    <row r="43" spans="1:4" ht="20.100000000000001" customHeight="1">
      <c r="A43" s="300"/>
      <c r="B43" s="300"/>
      <c r="C43" s="300"/>
    </row>
    <row r="44" spans="1:4" ht="20.100000000000001" customHeight="1">
      <c r="A44" s="300"/>
      <c r="B44" s="300"/>
      <c r="C44" s="300"/>
      <c r="D44" s="300"/>
    </row>
    <row r="45" spans="1:4" ht="20.100000000000001" customHeight="1">
      <c r="A45" s="300"/>
      <c r="B45" s="300"/>
      <c r="C45" s="300"/>
      <c r="D45" s="300"/>
    </row>
    <row r="46" spans="1:4" ht="20.100000000000001" customHeight="1">
      <c r="A46" s="300"/>
      <c r="B46" s="300"/>
      <c r="C46" s="300"/>
      <c r="D46" s="300"/>
    </row>
    <row r="47" spans="1:4" ht="20.100000000000001" customHeight="1">
      <c r="A47" s="300"/>
      <c r="B47" s="300"/>
      <c r="C47" s="300"/>
      <c r="D47" s="300"/>
    </row>
    <row r="48" spans="1:4" ht="20.100000000000001" customHeight="1">
      <c r="A48" s="300"/>
      <c r="B48" s="300"/>
      <c r="C48" s="300"/>
      <c r="D48" s="300"/>
    </row>
    <row r="49" spans="1:4" ht="20.100000000000001" customHeight="1">
      <c r="A49" s="300"/>
      <c r="B49" s="300"/>
      <c r="C49" s="300"/>
      <c r="D49" s="300"/>
    </row>
    <row r="50" spans="1:4" ht="20.100000000000001" customHeight="1">
      <c r="A50" s="300"/>
      <c r="B50" s="300"/>
      <c r="C50" s="300"/>
      <c r="D50" s="300"/>
    </row>
    <row r="51" spans="1:4" ht="20.100000000000001" customHeight="1">
      <c r="A51" s="300"/>
      <c r="B51" s="300"/>
      <c r="C51" s="300"/>
      <c r="D51" s="300"/>
    </row>
    <row r="52" spans="1:4" ht="20.100000000000001" customHeight="1">
      <c r="A52" s="300"/>
      <c r="B52" s="300"/>
      <c r="C52" s="300"/>
      <c r="D52" s="300"/>
    </row>
    <row r="53" spans="1:4" ht="20.100000000000001" customHeight="1">
      <c r="A53" s="300"/>
      <c r="B53" s="300"/>
      <c r="C53" s="300"/>
      <c r="D53" s="300"/>
    </row>
    <row r="54" spans="1:4" ht="20.100000000000001" customHeight="1">
      <c r="A54" s="300"/>
      <c r="B54" s="300"/>
      <c r="C54" s="300"/>
      <c r="D54" s="300"/>
    </row>
    <row r="55" spans="1:4" ht="20.100000000000001" customHeight="1">
      <c r="A55" s="300"/>
      <c r="B55" s="300"/>
      <c r="C55" s="300"/>
      <c r="D55" s="300"/>
    </row>
    <row r="56" spans="1:4" ht="20.100000000000001" customHeight="1">
      <c r="A56" s="300"/>
      <c r="B56" s="300"/>
      <c r="C56" s="300"/>
      <c r="D56" s="300"/>
    </row>
    <row r="57" spans="1:4" ht="20.100000000000001" customHeight="1">
      <c r="A57" s="300"/>
      <c r="B57" s="300"/>
      <c r="C57" s="300"/>
      <c r="D57" s="300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86614173228346503" right="0.47239999999999999" top="0.748" bottom="0.51180000000000003" header="0.433" footer="0.31490000000000001"/>
  <pageSetup paperSize="9" scale="97" firstPageNumber="27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75"/>
  <sheetViews>
    <sheetView workbookViewId="0">
      <selection activeCell="L14" sqref="L14"/>
    </sheetView>
  </sheetViews>
  <sheetFormatPr defaultColWidth="8.7109375" defaultRowHeight="12.75"/>
  <cols>
    <col min="1" max="1" width="46.5703125" style="290" customWidth="1"/>
    <col min="2" max="2" width="9.7109375" style="290" customWidth="1"/>
    <col min="3" max="3" width="9.28515625" style="290" customWidth="1"/>
    <col min="4" max="4" width="21.85546875" style="290" customWidth="1"/>
    <col min="5" max="6" width="0" style="290" hidden="1" customWidth="1"/>
    <col min="7" max="16384" width="8.7109375" style="290"/>
  </cols>
  <sheetData>
    <row r="1" spans="1:6" s="288" customFormat="1" ht="20.100000000000001" customHeight="1">
      <c r="A1" s="449" t="s">
        <v>218</v>
      </c>
      <c r="B1" s="320"/>
      <c r="C1" s="320"/>
      <c r="D1" s="320"/>
    </row>
    <row r="2" spans="1:6" ht="20.100000000000001" customHeight="1">
      <c r="A2" s="300"/>
      <c r="B2" s="300"/>
      <c r="C2" s="300"/>
    </row>
    <row r="3" spans="1:6" s="292" customFormat="1" ht="15.95" customHeight="1">
      <c r="A3" s="291"/>
      <c r="B3" s="321"/>
      <c r="C3" s="321"/>
      <c r="D3" s="341" t="s">
        <v>215</v>
      </c>
    </row>
    <row r="4" spans="1:6" s="292" customFormat="1" ht="15.75" customHeight="1">
      <c r="A4" s="322"/>
      <c r="B4" s="426" t="s">
        <v>26</v>
      </c>
      <c r="C4" s="426" t="s">
        <v>26</v>
      </c>
      <c r="D4" s="426" t="s">
        <v>191</v>
      </c>
    </row>
    <row r="5" spans="1:6" s="292" customFormat="1" ht="15.75" customHeight="1">
      <c r="A5" s="325"/>
      <c r="B5" s="326">
        <v>2025</v>
      </c>
      <c r="C5" s="326">
        <v>2026</v>
      </c>
      <c r="D5" s="326" t="s">
        <v>230</v>
      </c>
    </row>
    <row r="6" spans="1:6" s="292" customFormat="1" ht="20.100000000000001" customHeight="1">
      <c r="A6" s="291"/>
      <c r="B6" s="52"/>
      <c r="C6" s="52"/>
      <c r="D6" s="52"/>
    </row>
    <row r="7" spans="1:6" s="332" customFormat="1" ht="20.100000000000001" customHeight="1">
      <c r="A7" s="342" t="s">
        <v>194</v>
      </c>
      <c r="B7" s="343">
        <f>B8+B9+B14</f>
        <v>56888</v>
      </c>
      <c r="C7" s="343">
        <f>C8+C9+C14</f>
        <v>58472</v>
      </c>
      <c r="D7" s="349">
        <f t="shared" ref="D7:D26" si="0">+C7/B7*100</f>
        <v>102.78441850653917</v>
      </c>
      <c r="E7" s="333">
        <f>+C7/1000</f>
        <v>58.472000000000001</v>
      </c>
      <c r="F7" s="333">
        <f>+D7-100</f>
        <v>2.7844185065391684</v>
      </c>
    </row>
    <row r="8" spans="1:6" s="332" customFormat="1" ht="20.100000000000001" customHeight="1">
      <c r="A8" s="443" t="s">
        <v>196</v>
      </c>
      <c r="B8" s="345">
        <v>664</v>
      </c>
      <c r="C8" s="345">
        <v>643</v>
      </c>
      <c r="D8" s="350">
        <f t="shared" si="0"/>
        <v>96.837349397590373</v>
      </c>
    </row>
    <row r="9" spans="1:6" s="332" customFormat="1" ht="20.100000000000001" customHeight="1">
      <c r="A9" s="443" t="s">
        <v>197</v>
      </c>
      <c r="B9" s="345">
        <f>SUM(B10:B13)</f>
        <v>14785</v>
      </c>
      <c r="C9" s="345">
        <f>SUM(C10:C13)</f>
        <v>15316</v>
      </c>
      <c r="D9" s="350">
        <f t="shared" si="0"/>
        <v>103.59147784917147</v>
      </c>
    </row>
    <row r="10" spans="1:6" s="292" customFormat="1" ht="20.100000000000001" customHeight="1">
      <c r="A10" s="445" t="s">
        <v>198</v>
      </c>
      <c r="B10" s="347">
        <v>287</v>
      </c>
      <c r="C10" s="347">
        <v>275</v>
      </c>
      <c r="D10" s="351">
        <f t="shared" si="0"/>
        <v>95.818815331010455</v>
      </c>
    </row>
    <row r="11" spans="1:6" s="292" customFormat="1" ht="19.5" customHeight="1">
      <c r="A11" s="445" t="s">
        <v>38</v>
      </c>
      <c r="B11" s="347">
        <v>6568</v>
      </c>
      <c r="C11" s="347">
        <v>6815</v>
      </c>
      <c r="D11" s="351">
        <f t="shared" si="0"/>
        <v>103.76065773447016</v>
      </c>
    </row>
    <row r="12" spans="1:6" s="292" customFormat="1" ht="19.5" customHeight="1">
      <c r="A12" s="445" t="s">
        <v>217</v>
      </c>
      <c r="B12" s="347">
        <v>404</v>
      </c>
      <c r="C12" s="347">
        <v>383</v>
      </c>
      <c r="D12" s="351">
        <f t="shared" si="0"/>
        <v>94.801980198019791</v>
      </c>
    </row>
    <row r="13" spans="1:6" s="292" customFormat="1" ht="20.100000000000001" customHeight="1">
      <c r="A13" s="445" t="s">
        <v>200</v>
      </c>
      <c r="B13" s="347">
        <v>7526</v>
      </c>
      <c r="C13" s="347">
        <v>7843</v>
      </c>
      <c r="D13" s="351">
        <f t="shared" si="0"/>
        <v>104.21206484188149</v>
      </c>
    </row>
    <row r="14" spans="1:6" s="332" customFormat="1" ht="20.100000000000001" customHeight="1">
      <c r="A14" s="443" t="s">
        <v>201</v>
      </c>
      <c r="B14" s="345">
        <f>SUM(B15:B26)</f>
        <v>41439</v>
      </c>
      <c r="C14" s="345">
        <f>SUM(C15:C26)</f>
        <v>42513</v>
      </c>
      <c r="D14" s="350">
        <f t="shared" si="0"/>
        <v>102.59176138420329</v>
      </c>
    </row>
    <row r="15" spans="1:6" s="292" customFormat="1" ht="28.5" customHeight="1">
      <c r="A15" s="445" t="s">
        <v>202</v>
      </c>
      <c r="B15" s="347">
        <v>22383</v>
      </c>
      <c r="C15" s="347">
        <v>22681</v>
      </c>
      <c r="D15" s="351">
        <f t="shared" si="0"/>
        <v>101.33136755573426</v>
      </c>
    </row>
    <row r="16" spans="1:6" s="292" customFormat="1" ht="20.100000000000001" customHeight="1">
      <c r="A16" s="445" t="s">
        <v>203</v>
      </c>
      <c r="B16" s="347">
        <v>2841</v>
      </c>
      <c r="C16" s="347">
        <v>2957</v>
      </c>
      <c r="D16" s="351">
        <f t="shared" si="0"/>
        <v>104.08306934178107</v>
      </c>
    </row>
    <row r="17" spans="1:4" s="292" customFormat="1" ht="20.100000000000001" customHeight="1">
      <c r="A17" s="445" t="s">
        <v>204</v>
      </c>
      <c r="B17" s="347">
        <v>2181</v>
      </c>
      <c r="C17" s="347">
        <v>2266</v>
      </c>
      <c r="D17" s="351">
        <f t="shared" si="0"/>
        <v>103.8972948188904</v>
      </c>
    </row>
    <row r="18" spans="1:4" s="292" customFormat="1" ht="20.100000000000001" customHeight="1">
      <c r="A18" s="445" t="s">
        <v>205</v>
      </c>
      <c r="B18" s="347">
        <v>1663</v>
      </c>
      <c r="C18" s="347">
        <v>1752</v>
      </c>
      <c r="D18" s="351">
        <f t="shared" si="0"/>
        <v>105.35177390258571</v>
      </c>
    </row>
    <row r="19" spans="1:4" s="292" customFormat="1" ht="21.75" customHeight="1">
      <c r="A19" s="445" t="s">
        <v>206</v>
      </c>
      <c r="B19" s="347">
        <v>444</v>
      </c>
      <c r="C19" s="347">
        <v>511</v>
      </c>
      <c r="D19" s="351">
        <f t="shared" si="0"/>
        <v>115.09009009009009</v>
      </c>
    </row>
    <row r="20" spans="1:4" s="292" customFormat="1" ht="20.100000000000001" customHeight="1">
      <c r="A20" s="445" t="s">
        <v>207</v>
      </c>
      <c r="B20" s="347">
        <v>2303</v>
      </c>
      <c r="C20" s="347">
        <v>2078</v>
      </c>
      <c r="D20" s="351">
        <f t="shared" si="0"/>
        <v>90.230134607034302</v>
      </c>
    </row>
    <row r="21" spans="1:4" s="292" customFormat="1" ht="45.75" customHeight="1">
      <c r="A21" s="445" t="s">
        <v>208</v>
      </c>
      <c r="B21" s="347">
        <v>4563</v>
      </c>
      <c r="C21" s="347">
        <v>4851</v>
      </c>
      <c r="D21" s="351">
        <f t="shared" si="0"/>
        <v>106.31163708086785</v>
      </c>
    </row>
    <row r="22" spans="1:4" s="292" customFormat="1" ht="20.100000000000001" customHeight="1">
      <c r="A22" s="445" t="s">
        <v>209</v>
      </c>
      <c r="B22" s="347">
        <v>1237</v>
      </c>
      <c r="C22" s="347">
        <v>1320</v>
      </c>
      <c r="D22" s="351">
        <f t="shared" si="0"/>
        <v>106.70978172999193</v>
      </c>
    </row>
    <row r="23" spans="1:4" s="292" customFormat="1" ht="21" customHeight="1">
      <c r="A23" s="445" t="s">
        <v>210</v>
      </c>
      <c r="B23" s="347">
        <v>231</v>
      </c>
      <c r="C23" s="347">
        <v>257</v>
      </c>
      <c r="D23" s="351">
        <f t="shared" si="0"/>
        <v>111.25541125541125</v>
      </c>
    </row>
    <row r="24" spans="1:4" s="292" customFormat="1" ht="20.100000000000001" customHeight="1">
      <c r="A24" s="445" t="s">
        <v>211</v>
      </c>
      <c r="B24" s="347">
        <v>327</v>
      </c>
      <c r="C24" s="347">
        <v>302</v>
      </c>
      <c r="D24" s="351">
        <f t="shared" si="0"/>
        <v>92.354740061162076</v>
      </c>
    </row>
    <row r="25" spans="1:4" ht="39.75" customHeight="1">
      <c r="A25" s="445" t="s">
        <v>212</v>
      </c>
      <c r="B25" s="347">
        <v>2884</v>
      </c>
      <c r="C25" s="347">
        <v>3116</v>
      </c>
      <c r="D25" s="351">
        <f t="shared" si="0"/>
        <v>108.04438280166436</v>
      </c>
    </row>
    <row r="26" spans="1:4" ht="20.100000000000001" customHeight="1">
      <c r="A26" s="445" t="s">
        <v>213</v>
      </c>
      <c r="B26" s="347">
        <v>382</v>
      </c>
      <c r="C26" s="347">
        <v>422</v>
      </c>
      <c r="D26" s="351">
        <f t="shared" si="0"/>
        <v>110.47120418848169</v>
      </c>
    </row>
    <row r="27" spans="1:4" ht="29.25" customHeight="1">
      <c r="A27" s="352"/>
      <c r="B27" s="347"/>
      <c r="C27" s="300"/>
      <c r="D27" s="300"/>
    </row>
    <row r="28" spans="1:4" ht="20.100000000000001" customHeight="1">
      <c r="A28" s="352"/>
      <c r="B28" s="300"/>
      <c r="C28" s="300"/>
      <c r="D28" s="300"/>
    </row>
    <row r="29" spans="1:4" ht="20.100000000000001" customHeight="1">
      <c r="A29" s="300"/>
      <c r="B29" s="300"/>
      <c r="C29" s="300"/>
    </row>
    <row r="30" spans="1:4" ht="20.100000000000001" customHeight="1">
      <c r="A30" s="300"/>
      <c r="B30" s="300"/>
      <c r="C30" s="300"/>
    </row>
    <row r="31" spans="1:4" ht="20.100000000000001" customHeight="1">
      <c r="A31" s="300"/>
      <c r="B31" s="300"/>
      <c r="C31" s="300"/>
    </row>
    <row r="32" spans="1:4" ht="20.100000000000001" customHeight="1">
      <c r="A32" s="300"/>
      <c r="B32" s="300"/>
      <c r="C32" s="300"/>
    </row>
    <row r="33" spans="1:3" ht="20.100000000000001" customHeight="1">
      <c r="A33" s="300"/>
      <c r="B33" s="300"/>
      <c r="C33" s="300"/>
    </row>
    <row r="34" spans="1:3" ht="20.100000000000001" customHeight="1">
      <c r="A34" s="300"/>
      <c r="B34" s="300"/>
      <c r="C34" s="300"/>
    </row>
    <row r="35" spans="1:3" ht="20.100000000000001" customHeight="1">
      <c r="A35" s="300"/>
      <c r="B35" s="300"/>
      <c r="C35" s="300"/>
    </row>
    <row r="36" spans="1:3" ht="20.100000000000001" customHeight="1">
      <c r="A36" s="300"/>
      <c r="B36" s="300"/>
      <c r="C36" s="300"/>
    </row>
    <row r="37" spans="1:3" ht="20.100000000000001" customHeight="1">
      <c r="A37" s="300"/>
      <c r="B37" s="300"/>
      <c r="C37" s="300"/>
    </row>
    <row r="38" spans="1:3" ht="20.100000000000001" customHeight="1">
      <c r="A38" s="300"/>
      <c r="B38" s="300"/>
      <c r="C38" s="300"/>
    </row>
    <row r="39" spans="1:3" ht="20.100000000000001" customHeight="1">
      <c r="A39" s="300"/>
      <c r="B39" s="300"/>
      <c r="C39" s="300"/>
    </row>
    <row r="40" spans="1:3" ht="20.100000000000001" customHeight="1">
      <c r="A40" s="300"/>
      <c r="B40" s="300"/>
      <c r="C40" s="300"/>
    </row>
    <row r="41" spans="1:3" ht="20.100000000000001" customHeight="1">
      <c r="A41" s="300"/>
      <c r="B41" s="300"/>
      <c r="C41" s="300"/>
    </row>
    <row r="42" spans="1:3" ht="20.100000000000001" customHeight="1">
      <c r="A42" s="300"/>
      <c r="B42" s="300"/>
      <c r="C42" s="300"/>
    </row>
    <row r="43" spans="1:3" ht="20.100000000000001" customHeight="1">
      <c r="A43" s="300"/>
      <c r="B43" s="300"/>
      <c r="C43" s="300"/>
    </row>
    <row r="44" spans="1:3" ht="20.100000000000001" customHeight="1">
      <c r="A44" s="300"/>
      <c r="B44" s="300"/>
      <c r="C44" s="300"/>
    </row>
    <row r="45" spans="1:3" ht="20.100000000000001" customHeight="1">
      <c r="A45" s="300"/>
      <c r="B45" s="300"/>
      <c r="C45" s="300"/>
    </row>
    <row r="46" spans="1:3" ht="20.100000000000001" customHeight="1">
      <c r="A46" s="300"/>
      <c r="B46" s="300"/>
      <c r="C46" s="300"/>
    </row>
    <row r="47" spans="1:3" ht="20.100000000000001" customHeight="1">
      <c r="A47" s="300"/>
      <c r="B47" s="300"/>
      <c r="C47" s="300"/>
    </row>
    <row r="48" spans="1:3" ht="20.100000000000001" customHeight="1">
      <c r="A48" s="300"/>
      <c r="B48" s="300"/>
      <c r="C48" s="300"/>
    </row>
    <row r="49" spans="1:3" ht="20.100000000000001" customHeight="1">
      <c r="A49" s="300"/>
      <c r="B49" s="300"/>
      <c r="C49" s="300"/>
    </row>
    <row r="50" spans="1:3" ht="20.100000000000001" customHeight="1">
      <c r="A50" s="300"/>
      <c r="B50" s="300"/>
      <c r="C50" s="300"/>
    </row>
    <row r="51" spans="1:3" ht="20.100000000000001" customHeight="1">
      <c r="A51" s="300"/>
      <c r="B51" s="300"/>
      <c r="C51" s="300"/>
    </row>
    <row r="52" spans="1:3" ht="20.100000000000001" customHeight="1">
      <c r="A52" s="300"/>
      <c r="B52" s="300"/>
      <c r="C52" s="300"/>
    </row>
    <row r="53" spans="1:3" ht="20.100000000000001" customHeight="1">
      <c r="A53" s="300"/>
      <c r="B53" s="300"/>
      <c r="C53" s="300"/>
    </row>
    <row r="54" spans="1:3" ht="20.100000000000001" customHeight="1">
      <c r="A54" s="300"/>
      <c r="B54" s="300"/>
      <c r="C54" s="300"/>
    </row>
    <row r="55" spans="1:3" ht="20.100000000000001" customHeight="1">
      <c r="A55" s="300"/>
      <c r="B55" s="300"/>
      <c r="C55" s="300"/>
    </row>
    <row r="56" spans="1:3" ht="20.100000000000001" customHeight="1">
      <c r="A56" s="300"/>
      <c r="B56" s="300"/>
      <c r="C56" s="300"/>
    </row>
    <row r="57" spans="1:3" ht="20.100000000000001" customHeight="1">
      <c r="A57" s="300"/>
      <c r="B57" s="300"/>
      <c r="C57" s="300"/>
    </row>
    <row r="58" spans="1:3" ht="20.100000000000001" customHeight="1">
      <c r="A58" s="300"/>
      <c r="B58" s="300"/>
      <c r="C58" s="300"/>
    </row>
    <row r="59" spans="1:3" ht="20.100000000000001" customHeight="1">
      <c r="A59" s="300"/>
      <c r="B59" s="300"/>
      <c r="C59" s="300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86614173228346503" right="0.47239999999999999" top="0.748" bottom="0.51180000000000003" header="0.433" footer="0.31490000000000001"/>
  <pageSetup paperSize="9" firstPageNumber="27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Agriculture</vt:lpstr>
      <vt:lpstr>2.Monthly IIP</vt:lpstr>
      <vt:lpstr>3. Industrial products</vt:lpstr>
      <vt:lpstr>4.LEI</vt:lpstr>
      <vt:lpstr>5. LEI by province </vt:lpstr>
      <vt:lpstr>6. Enterprises</vt:lpstr>
      <vt:lpstr>7. Newly-registered enterprise</vt:lpstr>
      <vt:lpstr>8. Resumed enterprise</vt:lpstr>
      <vt:lpstr>9. Temporarily shut down enter</vt:lpstr>
      <vt:lpstr>10. Dissolved enterprise</vt:lpstr>
      <vt:lpstr>11.Investment</vt:lpstr>
      <vt:lpstr>12.FDI</vt:lpstr>
      <vt:lpstr>13. Gross retail sales</vt:lpstr>
      <vt:lpstr>14.Export</vt:lpstr>
      <vt:lpstr>15.Import</vt:lpstr>
      <vt:lpstr>16. CPI</vt:lpstr>
      <vt:lpstr>17. Passenger carried </vt:lpstr>
      <vt:lpstr>18. Freight transport</vt:lpstr>
      <vt:lpstr>19. Tourism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Author</cp:lastModifiedBy>
  <cp:lastPrinted>2026-03-06T01:24:07Z</cp:lastPrinted>
  <dcterms:created xsi:type="dcterms:W3CDTF">2026-03-01T04:37:46Z</dcterms:created>
  <dcterms:modified xsi:type="dcterms:W3CDTF">2026-03-13T09:39:46Z</dcterms:modified>
</cp:coreProperties>
</file>