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Bao cao thang\2026\Tháng 4\Tổng hợp\"/>
    </mc:Choice>
  </mc:AlternateContent>
  <bookViews>
    <workbookView xWindow="-105" yWindow="-105" windowWidth="29025" windowHeight="18705" tabRatio="756" activeTab="2"/>
  </bookViews>
  <sheets>
    <sheet name="1.SXNN" sheetId="1" r:id="rId1"/>
    <sheet name="2.IIPthang" sheetId="2" r:id="rId2"/>
    <sheet name="3.SPCNthang" sheetId="19" r:id="rId3"/>
    <sheet name="4.LĐCN" sheetId="4" r:id="rId4"/>
    <sheet name="5. LĐCN_DP" sheetId="5" r:id="rId5"/>
    <sheet name="6. Chi tieu DN" sheetId="20" r:id="rId6"/>
    <sheet name="7. DN DK thanh lap" sheetId="21" r:id="rId7"/>
    <sheet name="8. DN quay lai hoat dong" sheetId="22" r:id="rId8"/>
    <sheet name="9. DN Ngừng có thời hạn" sheetId="23" r:id="rId9"/>
    <sheet name="10. DN giải thể" sheetId="24" r:id="rId10"/>
    <sheet name="11.VDT" sheetId="12" r:id="rId11"/>
    <sheet name="12.FDI" sheetId="25" r:id="rId12"/>
    <sheet name="13. Tongmuc" sheetId="6" r:id="rId13"/>
    <sheet name="14.XK " sheetId="10" r:id="rId14"/>
    <sheet name="15.NK" sheetId="11" r:id="rId15"/>
    <sheet name="16.CPI" sheetId="13" r:id="rId16"/>
    <sheet name="17. VT HK" sheetId="7" r:id="rId17"/>
    <sheet name="18. VT HH" sheetId="8" r:id="rId18"/>
    <sheet name="19. KQT" sheetId="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9">'[1]PNT-QUOT-#3'!#REF!</definedName>
    <definedName name="\0" localSheetId="12">'[1]PNT-QUOT-#3'!#REF!</definedName>
    <definedName name="\0" localSheetId="15">'[2]PNT-QUOT-#3'!#REF!</definedName>
    <definedName name="\0" localSheetId="16">'[1]PNT-QUOT-#3'!#REF!</definedName>
    <definedName name="\0" localSheetId="18">'[3]PNT-QUOT-#3'!#REF!</definedName>
    <definedName name="\0" localSheetId="4">'[4]PNT-QUOT-#3'!#REF!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2">'[1]COAT&amp;WRAP-QIOT-#3'!#REF!</definedName>
    <definedName name="\z" localSheetId="15">'[2]COAT&amp;WRAP-QIOT-#3'!#REF!</definedName>
    <definedName name="\z" localSheetId="16">'[1]COAT&amp;WRAP-QIOT-#3'!#REF!</definedName>
    <definedName name="\z" localSheetId="18">'[3]COAT&amp;WRAP-QIOT-#3'!#REF!</definedName>
    <definedName name="\z" localSheetId="4">'[4]COAT&amp;WRAP-QIOT-#3'!#REF!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2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2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2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2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DN giải thể'!$A$8:$H$8</definedName>
    <definedName name="_xlnm._FilterDatabase" localSheetId="2" hidden="1">'3.SPCNthang'!$A$8:$WUX$8</definedName>
    <definedName name="_xlnm._FilterDatabase" localSheetId="6" hidden="1">'7. DN DK thanh lap'!$A$10:$C$10</definedName>
    <definedName name="_xlnm._FilterDatabase" localSheetId="7" hidden="1">'8. DN quay lai hoat dong'!$A$6:$D$6</definedName>
    <definedName name="_xlnm._FilterDatabase" localSheetId="8" hidden="1">'9. DN Ngừng có thời hạn'!$A$8:$D$8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2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2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'[2]PNT-QUOT-#3'!#REF!</definedName>
    <definedName name="A" localSheetId="9">'[1]PNT-QUOT-#3'!#REF!</definedName>
    <definedName name="A" localSheetId="12">'[1]PNT-QUOT-#3'!#REF!</definedName>
    <definedName name="A" localSheetId="16">'[1]PNT-QUOT-#3'!#REF!</definedName>
    <definedName name="A" localSheetId="18">'[3]PNT-QUOT-#3'!#REF!</definedName>
    <definedName name="A" localSheetId="4">'[4]PNT-QUOT-#3'!#REF!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0">'[5]MTL$-INTER'!#REF!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18">'[7]MTL$-INTER'!#REF!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2">'[1]PNT-QUOT-#3'!#REF!</definedName>
    <definedName name="B" localSheetId="15">'[2]PNT-QUOT-#3'!#REF!</definedName>
    <definedName name="B" localSheetId="16">'[1]PNT-QUOT-#3'!#REF!</definedName>
    <definedName name="B" localSheetId="18">'[3]PNT-QUOT-#3'!#REF!</definedName>
    <definedName name="B" localSheetId="2">'[2]PNT-QUOT-#3'!#REF!</definedName>
    <definedName name="B" localSheetId="4">'[4]PNT-QUOT-#3'!#REF!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2">'[1]PNT-QUOT-#3'!#REF!</definedName>
    <definedName name="COAT" localSheetId="15">'[2]PNT-QUOT-#3'!#REF!</definedName>
    <definedName name="COAT" localSheetId="16">'[1]PNT-QUOT-#3'!#REF!</definedName>
    <definedName name="COAT" localSheetId="18">'[3]PNT-QUOT-#3'!#REF!</definedName>
    <definedName name="COAT" localSheetId="2">'[2]PNT-QUOT-#3'!#REF!</definedName>
    <definedName name="COAT" localSheetId="4">'[4]PNT-QUOT-#3'!#REF!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'[2]COAT&amp;WRAP-QIOT-#3'!#REF!</definedName>
    <definedName name="FP" localSheetId="9">'[1]COAT&amp;WRAP-QIOT-#3'!#REF!</definedName>
    <definedName name="FP" localSheetId="12">'[1]COAT&amp;WRAP-QIOT-#3'!#REF!</definedName>
    <definedName name="FP" localSheetId="16">'[1]COAT&amp;WRAP-QIOT-#3'!#REF!</definedName>
    <definedName name="FP" localSheetId="18">'[3]COAT&amp;WRAP-QIOT-#3'!#REF!</definedName>
    <definedName name="FP" localSheetId="4">'[4]COAT&amp;WRAP-QIOT-#3'!#REF!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2">'[1]COAT&amp;WRAP-QIOT-#3'!#REF!</definedName>
    <definedName name="IO" localSheetId="16">'[1]COAT&amp;WRAP-QIOT-#3'!#REF!</definedName>
    <definedName name="IO" localSheetId="18">'[3]COAT&amp;WRAP-QIOT-#3'!#REF!</definedName>
    <definedName name="IO" localSheetId="4">'[4]COAT&amp;WRAP-QIOT-#3'!#REF!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2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'[2]COAT&amp;WRAP-QIOT-#3'!#REF!</definedName>
    <definedName name="MAT" localSheetId="9">'[1]COAT&amp;WRAP-QIOT-#3'!#REF!</definedName>
    <definedName name="MAT" localSheetId="12">'[1]COAT&amp;WRAP-QIOT-#3'!#REF!</definedName>
    <definedName name="MAT" localSheetId="16">'[1]COAT&amp;WRAP-QIOT-#3'!#REF!</definedName>
    <definedName name="MAT" localSheetId="18">'[3]COAT&amp;WRAP-QIOT-#3'!#REF!</definedName>
    <definedName name="MAT" localSheetId="4">'[4]COAT&amp;WRAP-QIOT-#3'!#REF!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'[2]COAT&amp;WRAP-QIOT-#3'!#REF!</definedName>
    <definedName name="MF" localSheetId="9">'[1]COAT&amp;WRAP-QIOT-#3'!#REF!</definedName>
    <definedName name="MF" localSheetId="12">'[1]COAT&amp;WRAP-QIOT-#3'!#REF!</definedName>
    <definedName name="MF" localSheetId="15">'[2]COAT&amp;WRAP-QIOT-#3'!#REF!</definedName>
    <definedName name="MF" localSheetId="16">'[1]COAT&amp;WRAP-QIOT-#3'!#REF!</definedName>
    <definedName name="MF" localSheetId="18">'[3]COAT&amp;WRAP-QIOT-#3'!#REF!</definedName>
    <definedName name="MF" localSheetId="2">'[2]COAT&amp;WRAP-QIOT-#3'!#REF!</definedName>
    <definedName name="MF" localSheetId="4">'[4]COAT&amp;WRAP-QIOT-#3'!#REF!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18">'[10]2.74'!#REF!</definedName>
    <definedName name="mnh" localSheetId="2">'[12]2.74'!#REF!</definedName>
    <definedName name="mnh" localSheetId="4">'[13]2.74'!#REF!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18">'[10]2.74'!#REF!</definedName>
    <definedName name="n" localSheetId="2">'[12]2.74'!#REF!</definedName>
    <definedName name="n" localSheetId="4">'[13]2.74'!#REF!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'[2]PNT-QUOT-#3'!#REF!</definedName>
    <definedName name="P" localSheetId="9">'[1]PNT-QUOT-#3'!#REF!</definedName>
    <definedName name="P" localSheetId="12">'[1]PNT-QUOT-#3'!#REF!</definedName>
    <definedName name="P" localSheetId="16">'[1]PNT-QUOT-#3'!#REF!</definedName>
    <definedName name="P" localSheetId="18">'[3]PNT-QUOT-#3'!#REF!</definedName>
    <definedName name="P" localSheetId="4">'[4]PNT-QUOT-#3'!#REF!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0">'[2]COAT&amp;WRAP-QIOT-#3'!#REF!</definedName>
    <definedName name="PEJM" localSheetId="9">'[1]COAT&amp;WRAP-QIOT-#3'!#REF!</definedName>
    <definedName name="PEJM" localSheetId="12">'[1]COAT&amp;WRAP-QIOT-#3'!#REF!</definedName>
    <definedName name="PEJM" localSheetId="16">'[1]COAT&amp;WRAP-QIOT-#3'!#REF!</definedName>
    <definedName name="PEJM" localSheetId="18">'[3]COAT&amp;WRAP-QIOT-#3'!#REF!</definedName>
    <definedName name="PEJM" localSheetId="4">'[4]COAT&amp;WRAP-QIOT-#3'!#REF!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2">'[1]PNT-QUOT-#3'!#REF!</definedName>
    <definedName name="PF" localSheetId="16">'[1]PNT-QUOT-#3'!#REF!</definedName>
    <definedName name="PF" localSheetId="18">'[3]PNT-QUOT-#3'!#REF!</definedName>
    <definedName name="PF" localSheetId="4">'[4]PNT-QUOT-#3'!#REF!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2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9">[14]IBASE!$AH$16:$AV$110</definedName>
    <definedName name="PM" localSheetId="12">[14]IBASE!$AH$16:$AV$110</definedName>
    <definedName name="PM" localSheetId="18">[15]IBASE!$AH$16:$AV$110</definedName>
    <definedName name="PM" localSheetId="4">[16]IBASE!$AH$16:$AV$110</definedName>
    <definedName name="PM" localSheetId="6">[14]IBASE!$AH$16:$AV$110</definedName>
    <definedName name="PM">[17]IBASE!$AH$16:$AV$110</definedName>
    <definedName name="Print_Area_MI" localSheetId="0">[18]ESTI.!$A$1:$U$52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18">[20]ESTI.!$A$1:$U$52</definedName>
    <definedName name="Print_Area_MI" localSheetId="4">[19]ESTI.!$A$1:$U$52</definedName>
    <definedName name="Print_Area_MI" localSheetId="6">[18]ESTI.!$A$1:$U$52</definedName>
    <definedName name="Print_Area_MI">[21]ESTI.!$A$1:$U$52</definedName>
    <definedName name="_xlnm.Print_Titles" localSheetId="9">'[22]TiÕn ®é thùc hiÖn KC'!#REF!</definedName>
    <definedName name="_xlnm.Print_Titles" localSheetId="15">'[22]TiÕn ®é thùc hiÖn KC'!#REF!</definedName>
    <definedName name="_xlnm.Print_Titles" localSheetId="2">'[22]TiÕn ®é thùc hiÖn KC'!#REF!</definedName>
    <definedName name="_xlnm.Print_Titles" localSheetId="7">'[22]TiÕn ®é thùc hiÖn KC'!#REF!</definedName>
    <definedName name="_xlnm.Print_Titles" localSheetId="8">'[22]TiÕn ®é thùc hiÖn KC'!#REF!</definedName>
    <definedName name="_xlnm.Print_Titles">'[22]TiÕn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'[23]ma-pt'!$A$6:$IV$228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2">'[1]COAT&amp;WRAP-QIOT-#3'!#REF!</definedName>
    <definedName name="RT" localSheetId="16">'[1]COAT&amp;WRAP-QIOT-#3'!#REF!</definedName>
    <definedName name="RT" localSheetId="18">'[3]COAT&amp;WRAP-QIOT-#3'!#REF!</definedName>
    <definedName name="RT" localSheetId="4">'[4]COAT&amp;WRAP-QIOT-#3'!#REF!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[14]IBASE!$AH$7:$AL$14</definedName>
    <definedName name="SB" localSheetId="12">[14]IBASE!$AH$7:$AL$14</definedName>
    <definedName name="SB" localSheetId="18">[15]IBASE!$AH$7:$AL$14</definedName>
    <definedName name="SB" localSheetId="4">[16]IBASE!$AH$7:$AL$14</definedName>
    <definedName name="SB" localSheetId="6">[14]IBASE!$AH$7:$AL$14</definedName>
    <definedName name="SB">[17]IBASE!$AH$7:$AL$14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'[18]DI-ESTI'!$A$8:$R$489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18">'[20]DI-ESTI'!$A$8:$R$489</definedName>
    <definedName name="SORT_AREA" localSheetId="4">'[19]DI-ESTI'!$A$8:$R$489</definedName>
    <definedName name="SORT_AREA" localSheetId="6">'[18]DI-ESTI'!$A$8:$R$489</definedName>
    <definedName name="SORT_AREA">'[21]DI-ESTI'!$A$8:$R$489</definedName>
    <definedName name="SP" localSheetId="9">'[1]PNT-QUOT-#3'!#REF!</definedName>
    <definedName name="SP" localSheetId="12">'[1]PNT-QUOT-#3'!#REF!</definedName>
    <definedName name="SP" localSheetId="15">'[2]PNT-QUOT-#3'!#REF!</definedName>
    <definedName name="SP" localSheetId="16">'[1]PNT-QUOT-#3'!#REF!</definedName>
    <definedName name="SP" localSheetId="18">'[3]PNT-QUOT-#3'!#REF!</definedName>
    <definedName name="SP" localSheetId="2">'[2]PNT-QUOT-#3'!#REF!</definedName>
    <definedName name="SP" localSheetId="4">'[4]PNT-QUOT-#3'!#REF!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2">'[1]COAT&amp;WRAP-QIOT-#3'!#REF!</definedName>
    <definedName name="THK" localSheetId="16">'[1]COAT&amp;WRAP-QIOT-#3'!#REF!</definedName>
    <definedName name="THK" localSheetId="18">'[3]COAT&amp;WRAP-QIOT-#3'!#REF!</definedName>
    <definedName name="THK" localSheetId="4">'[4]COAT&amp;WRAP-QIOT-#3'!#REF!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18">'[26]7 THAI NGUYEN'!$A$11</definedName>
    <definedName name="xd" localSheetId="4">'[27]7 THAI NGUYEN'!$A$11</definedName>
    <definedName name="xd">'[24]7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4" l="1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C14" i="24"/>
  <c r="D14" i="24" s="1"/>
  <c r="E14" i="24" s="1"/>
  <c r="B14" i="24"/>
  <c r="D13" i="24"/>
  <c r="E13" i="24" s="1"/>
  <c r="D12" i="24"/>
  <c r="E12" i="24" s="1"/>
  <c r="D11" i="24"/>
  <c r="E11" i="24" s="1"/>
  <c r="D10" i="24"/>
  <c r="E10" i="24" s="1"/>
  <c r="C9" i="24"/>
  <c r="C7" i="24" s="1"/>
  <c r="B9" i="24"/>
  <c r="B7" i="24" s="1"/>
  <c r="D8" i="24"/>
  <c r="E8" i="24" s="1"/>
  <c r="D26" i="23"/>
  <c r="D25" i="23"/>
  <c r="D24" i="23"/>
  <c r="D23" i="23"/>
  <c r="D22" i="23"/>
  <c r="D21" i="23"/>
  <c r="D20" i="23"/>
  <c r="D19" i="23"/>
  <c r="D18" i="23"/>
  <c r="D17" i="23"/>
  <c r="D16" i="23"/>
  <c r="D15" i="23"/>
  <c r="C14" i="23"/>
  <c r="D14" i="23" s="1"/>
  <c r="B14" i="23"/>
  <c r="D13" i="23"/>
  <c r="D12" i="23"/>
  <c r="D11" i="23"/>
  <c r="D10" i="23"/>
  <c r="C9" i="23"/>
  <c r="C7" i="23" s="1"/>
  <c r="B9" i="23"/>
  <c r="B7" i="23" s="1"/>
  <c r="D8" i="23"/>
  <c r="D26" i="22"/>
  <c r="D25" i="22"/>
  <c r="D24" i="22"/>
  <c r="D23" i="22"/>
  <c r="D22" i="22"/>
  <c r="D21" i="22"/>
  <c r="D20" i="22"/>
  <c r="D19" i="22"/>
  <c r="D18" i="22"/>
  <c r="D17" i="22"/>
  <c r="D16" i="22"/>
  <c r="D15" i="22"/>
  <c r="C14" i="22"/>
  <c r="D14" i="22" s="1"/>
  <c r="B14" i="22"/>
  <c r="D13" i="22"/>
  <c r="D12" i="22"/>
  <c r="D11" i="22"/>
  <c r="D10" i="22"/>
  <c r="C9" i="22"/>
  <c r="D9" i="22" s="1"/>
  <c r="B9" i="22"/>
  <c r="D8" i="22"/>
  <c r="C7" i="22"/>
  <c r="D7" i="22" s="1"/>
  <c r="B7" i="22"/>
  <c r="N30" i="21"/>
  <c r="I30" i="21"/>
  <c r="H30" i="21"/>
  <c r="G30" i="21"/>
  <c r="I29" i="21"/>
  <c r="H29" i="21"/>
  <c r="G29" i="21"/>
  <c r="N29" i="21" s="1"/>
  <c r="I28" i="21"/>
  <c r="H28" i="21"/>
  <c r="G28" i="21"/>
  <c r="N28" i="21" s="1"/>
  <c r="N27" i="21"/>
  <c r="I27" i="21"/>
  <c r="H27" i="21"/>
  <c r="G27" i="21"/>
  <c r="I26" i="21"/>
  <c r="H26" i="21"/>
  <c r="G26" i="21"/>
  <c r="N26" i="21" s="1"/>
  <c r="I25" i="21"/>
  <c r="H25" i="21"/>
  <c r="G25" i="21"/>
  <c r="N25" i="21" s="1"/>
  <c r="I24" i="21"/>
  <c r="H24" i="21"/>
  <c r="G24" i="21"/>
  <c r="N24" i="21" s="1"/>
  <c r="N23" i="21"/>
  <c r="I23" i="21"/>
  <c r="H23" i="21"/>
  <c r="G23" i="21"/>
  <c r="I22" i="21"/>
  <c r="H22" i="21"/>
  <c r="G22" i="21"/>
  <c r="N22" i="21" s="1"/>
  <c r="I21" i="21"/>
  <c r="H21" i="21"/>
  <c r="G21" i="21"/>
  <c r="N21" i="21" s="1"/>
  <c r="N20" i="21"/>
  <c r="I20" i="21"/>
  <c r="H20" i="21"/>
  <c r="G20" i="21"/>
  <c r="I19" i="21"/>
  <c r="H19" i="21"/>
  <c r="G19" i="21"/>
  <c r="N19" i="21" s="1"/>
  <c r="M18" i="21"/>
  <c r="L18" i="21"/>
  <c r="L10" i="21" s="1"/>
  <c r="K18" i="21"/>
  <c r="H18" i="21"/>
  <c r="G18" i="21"/>
  <c r="N18" i="21" s="1"/>
  <c r="E18" i="21"/>
  <c r="I18" i="21" s="1"/>
  <c r="D18" i="21"/>
  <c r="C18" i="21"/>
  <c r="I17" i="21"/>
  <c r="H17" i="21"/>
  <c r="G17" i="21"/>
  <c r="N17" i="21" s="1"/>
  <c r="I16" i="21"/>
  <c r="H16" i="21"/>
  <c r="G16" i="21"/>
  <c r="N16" i="21" s="1"/>
  <c r="I15" i="21"/>
  <c r="H15" i="21"/>
  <c r="G15" i="21"/>
  <c r="N15" i="21" s="1"/>
  <c r="N14" i="21"/>
  <c r="I14" i="21"/>
  <c r="H14" i="21"/>
  <c r="G14" i="21"/>
  <c r="M13" i="21"/>
  <c r="M10" i="21" s="1"/>
  <c r="L13" i="21"/>
  <c r="K13" i="21"/>
  <c r="K10" i="21" s="1"/>
  <c r="E13" i="21"/>
  <c r="I13" i="21" s="1"/>
  <c r="D13" i="21"/>
  <c r="D10" i="21" s="1"/>
  <c r="C13" i="21"/>
  <c r="G13" i="21" s="1"/>
  <c r="N13" i="21" s="1"/>
  <c r="N12" i="21"/>
  <c r="I12" i="21"/>
  <c r="H12" i="21"/>
  <c r="G12" i="21"/>
  <c r="Q17" i="20"/>
  <c r="P17" i="20"/>
  <c r="G17" i="20"/>
  <c r="N17" i="20" s="1"/>
  <c r="F17" i="20"/>
  <c r="M17" i="20" s="1"/>
  <c r="E17" i="20"/>
  <c r="L17" i="20" s="1"/>
  <c r="Q16" i="20"/>
  <c r="P16" i="20"/>
  <c r="L16" i="20"/>
  <c r="G16" i="20"/>
  <c r="N16" i="20" s="1"/>
  <c r="F16" i="20"/>
  <c r="M16" i="20" s="1"/>
  <c r="E16" i="20"/>
  <c r="Q15" i="20"/>
  <c r="P15" i="20"/>
  <c r="G15" i="20"/>
  <c r="N15" i="20" s="1"/>
  <c r="F15" i="20"/>
  <c r="M15" i="20" s="1"/>
  <c r="E15" i="20"/>
  <c r="L15" i="20" s="1"/>
  <c r="Q14" i="20"/>
  <c r="P14" i="20"/>
  <c r="N14" i="20"/>
  <c r="M14" i="20"/>
  <c r="L14" i="20"/>
  <c r="G14" i="20"/>
  <c r="F14" i="20"/>
  <c r="E14" i="20"/>
  <c r="J13" i="20"/>
  <c r="I13" i="20"/>
  <c r="F13" i="20"/>
  <c r="M13" i="20" s="1"/>
  <c r="E13" i="20"/>
  <c r="L13" i="20" s="1"/>
  <c r="D13" i="20"/>
  <c r="Q13" i="20" s="1"/>
  <c r="C13" i="20"/>
  <c r="P13" i="20" s="1"/>
  <c r="B13" i="20"/>
  <c r="Q12" i="20"/>
  <c r="P12" i="20"/>
  <c r="G12" i="20"/>
  <c r="N12" i="20" s="1"/>
  <c r="F12" i="20"/>
  <c r="M12" i="20" s="1"/>
  <c r="E12" i="20"/>
  <c r="L12" i="20" s="1"/>
  <c r="Q11" i="20"/>
  <c r="P11" i="20"/>
  <c r="N11" i="20"/>
  <c r="M11" i="20"/>
  <c r="L11" i="20"/>
  <c r="G11" i="20"/>
  <c r="F11" i="20"/>
  <c r="E11" i="20"/>
  <c r="Q10" i="20"/>
  <c r="P10" i="20"/>
  <c r="G10" i="20"/>
  <c r="N10" i="20" s="1"/>
  <c r="F10" i="20"/>
  <c r="M10" i="20" s="1"/>
  <c r="E10" i="20"/>
  <c r="L10" i="20" s="1"/>
  <c r="L8" i="20"/>
  <c r="M7" i="20" s="1"/>
  <c r="N7" i="20"/>
  <c r="L7" i="20"/>
  <c r="L5" i="20"/>
  <c r="L4" i="20"/>
  <c r="M4" i="20" s="1"/>
  <c r="D7" i="24" l="1"/>
  <c r="E7" i="24" s="1"/>
  <c r="D7" i="23"/>
  <c r="H10" i="21"/>
  <c r="E10" i="21"/>
  <c r="I10" i="21" s="1"/>
  <c r="C10" i="21"/>
  <c r="G10" i="21" s="1"/>
  <c r="G13" i="20"/>
  <c r="N13" i="20" s="1"/>
  <c r="H13" i="21"/>
  <c r="D9" i="23"/>
  <c r="D9" i="24"/>
  <c r="E9" i="24" s="1"/>
  <c r="N4" i="20"/>
</calcChain>
</file>

<file path=xl/sharedStrings.xml><?xml version="1.0" encoding="utf-8"?>
<sst xmlns="http://schemas.openxmlformats.org/spreadsheetml/2006/main" count="884" uniqueCount="469">
  <si>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</si>
  <si>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</si>
  <si>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</si>
  <si>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</si>
  <si>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</si>
  <si>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</si>
  <si>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</si>
  <si>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năm trước (%)</t>
  </si>
  <si>
    <t>Gieo cấy lúa đông xuân</t>
  </si>
  <si>
    <t>Miền Bắc</t>
  </si>
  <si>
    <t>Miền Nam</t>
  </si>
  <si>
    <t>Thu hoạch lúa đông xuân ở miền Nam</t>
  </si>
  <si>
    <r>
      <rPr>
        <i/>
        <sz val="10"/>
        <rFont val="Arial"/>
        <family val="2"/>
      </rPr>
      <t>Trong đó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Đồng bằng sông Cửu Long</t>
    </r>
  </si>
  <si>
    <t>Gieo cấy lúa hè thu ở miền Nam</t>
  </si>
  <si>
    <t>Gieo trồng các loại cây khác</t>
  </si>
  <si>
    <t>Ngô</t>
  </si>
  <si>
    <t>Khoai lang</t>
  </si>
  <si>
    <t>Đậu tương</t>
  </si>
  <si>
    <t>Lạc</t>
  </si>
  <si>
    <t>Rau các loại</t>
  </si>
  <si>
    <t>Đậu các loại</t>
  </si>
  <si>
    <t>1. Sản xuất nông nghiệp đến ngày 20 tháng 4 năm 2026</t>
  </si>
  <si>
    <t>2. Chỉ số sản xuất công nghiệp phân theo ngành công nghiệp</t>
  </si>
  <si>
    <t>%</t>
  </si>
  <si>
    <t>Tháng 03</t>
  </si>
  <si>
    <t>Tháng 04</t>
  </si>
  <si>
    <t>04 tháng</t>
  </si>
  <si>
    <t>năm 2026</t>
  </si>
  <si>
    <t>so với</t>
  </si>
  <si>
    <t>cùng kỳ</t>
  </si>
  <si>
    <t xml:space="preserve">tháng </t>
  </si>
  <si>
    <t xml:space="preserve">cùng kỳ </t>
  </si>
  <si>
    <t>năm trước</t>
  </si>
  <si>
    <t>trước</t>
  </si>
  <si>
    <t>Toàn ngành công nghiệp</t>
  </si>
  <si>
    <t>Khai khoáng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</si>
  <si>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</si>
  <si>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</si>
  <si>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</si>
  <si>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</si>
  <si>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</si>
  <si>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Công nghiệp chế biến, chế tạo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</si>
  <si>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</si>
  <si>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</si>
  <si>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</si>
  <si>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</si>
  <si>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</si>
  <si>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</si>
  <si>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bàn, ghế); sản xuất sản phẩm
từ rơm, 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</si>
  <si>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</si>
  <si>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</si>
  <si>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</si>
  <si>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</si>
  <si>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</si>
  <si>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</si>
  <si>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</si>
  <si>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</si>
  <si>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</si>
  <si>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</si>
  <si>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</si>
  <si>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</si>
  <si>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</si>
  <si>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</si>
  <si>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</si>
  <si>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</si>
  <si>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 và thiết bị</t>
  </si>
  <si>
    <t>Sản xuất và phân phối điện</t>
  </si>
  <si>
    <t>Cung cấp nước; hoạt động quản lý
và xử lý rác thải, nước thải</t>
  </si>
  <si>
    <t>Khai thác, xử lý và cung cấp nước</t>
  </si>
  <si>
    <t>Thoát nước và xử lý nước thải</t>
  </si>
  <si>
    <t>Hoạt động thu gom, xử lý và tiêu huỷ rác thải;
tái chế phế liệu</t>
  </si>
  <si>
    <t>3. Một số sản phẩm chủ yếu của ngành công nghiệp</t>
  </si>
  <si>
    <t>Đơn vị</t>
  </si>
  <si>
    <t>Thực hiện</t>
  </si>
  <si>
    <t>Ước tính</t>
  </si>
  <si>
    <t>Cộng dồn</t>
  </si>
  <si>
    <t>tính</t>
  </si>
  <si>
    <t>tháng 03</t>
  </si>
  <si>
    <t>tháng 04</t>
  </si>
  <si>
    <t>năm</t>
  </si>
  <si>
    <t xml:space="preserve">so với cùng kỳ </t>
  </si>
  <si>
    <t>Than đá (than sạch)</t>
  </si>
  <si>
    <t>Nghìn tấn</t>
  </si>
  <si>
    <t>Dầu mỏ thô khai thác</t>
  </si>
  <si>
    <t>"</t>
  </si>
  <si>
    <t>Khí đốt thiên nhiên dạng khí</t>
  </si>
  <si>
    <t>Triệu m3</t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</si>
  <si>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</si>
  <si>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</si>
  <si>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</si>
  <si>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</si>
  <si>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</si>
  <si>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</si>
  <si>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</si>
  <si>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</si>
  <si>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</si>
  <si>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</si>
  <si>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</si>
  <si>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</si>
  <si>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</si>
  <si>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</si>
  <si>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</si>
  <si>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Triệu m2</t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</si>
  <si>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</si>
  <si>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</si>
  <si>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</si>
  <si>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</si>
  <si>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</si>
  <si>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</si>
  <si>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</si>
  <si>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</si>
  <si>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</si>
  <si>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</si>
  <si>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</si>
  <si>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</si>
  <si>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</si>
  <si>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</si>
  <si>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</si>
  <si>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</si>
  <si>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 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</si>
  <si>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</si>
  <si>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</si>
  <si>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</si>
  <si>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</si>
  <si>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</si>
  <si>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</si>
  <si>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</si>
  <si>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 xml:space="preserve">4. Chỉ số sử dụng lao động của doanh nghiệp công nghiệp </t>
  </si>
  <si>
    <t>Chỉ số sử dụng</t>
  </si>
  <si>
    <t>lao động thời điểm</t>
  </si>
  <si>
    <t>01/04/2026 so với</t>
  </si>
  <si>
    <t>cùng thời điểm</t>
  </si>
  <si>
    <t>tháng trước</t>
  </si>
  <si>
    <t>Chế biến gỗ và sản xuất sản phẩm từ gỗ, tre, nứa (trừ giường,
tủ, bàn, ghế); sản xuất sản phẩm từ rơm, rạ và vật liệu tết bện</t>
  </si>
  <si>
    <t>Sản xuất sản phẩm từ kim loại đúc sẵn (trừ máy móc, thiết bị)</t>
  </si>
  <si>
    <t>Sản xuất sản phẩm điện tử, máy vi tính và sản phẩm quang học</t>
  </si>
  <si>
    <t>Hoạt động thu gom, xử lý và tiêu huỷ rác thải; tái chế phế liệu</t>
  </si>
  <si>
    <t>Xử lý ô nhiễm và hoạt động quản lý chất thải</t>
  </si>
  <si>
    <t xml:space="preserve">5. Chỉ số sử dụng lao động của doanh nghiệp công nghiệp </t>
  </si>
  <si>
    <t xml:space="preserve">    phân theo địa phương</t>
  </si>
  <si>
    <t>Chỉ số sử dụng lao động</t>
  </si>
  <si>
    <t>cùng thời điểm tháng trước</t>
  </si>
  <si>
    <t>cùng thời điểm năm trước</t>
  </si>
  <si>
    <t xml:space="preserve">CẢ NƯỚC </t>
  </si>
  <si>
    <t>Hà Nội</t>
  </si>
  <si>
    <t>Bắc Ninh</t>
  </si>
  <si>
    <t>Quảng Ninh</t>
  </si>
  <si>
    <t>Hải Phòng</t>
  </si>
  <si>
    <t>Hưng Yên</t>
  </si>
  <si>
    <t>Ninh Bình</t>
  </si>
  <si>
    <t>Cao Bằng</t>
  </si>
  <si>
    <t>Tuyên Quang</t>
  </si>
  <si>
    <t>Lào Cai</t>
  </si>
  <si>
    <t>Thái Nguyên</t>
  </si>
  <si>
    <t>Lạng Sơn</t>
  </si>
  <si>
    <t>Phú Thọ</t>
  </si>
  <si>
    <t>Điện Biên</t>
  </si>
  <si>
    <t>Lai Châu</t>
  </si>
  <si>
    <t>Sơn La</t>
  </si>
  <si>
    <t>Thanh Hóa</t>
  </si>
  <si>
    <t>Nghệ An</t>
  </si>
  <si>
    <t>Hà Tĩnh</t>
  </si>
  <si>
    <t>Quảng Trị</t>
  </si>
  <si>
    <t>Huế</t>
  </si>
  <si>
    <t xml:space="preserve">Đà Nẵng </t>
  </si>
  <si>
    <t>Quảng Ngãi</t>
  </si>
  <si>
    <t>Gia Lai</t>
  </si>
  <si>
    <t>Khánh Hòa</t>
  </si>
  <si>
    <t>Đắk Lắk</t>
  </si>
  <si>
    <t>Lâm Đồng</t>
  </si>
  <si>
    <t>Tây Ninh</t>
  </si>
  <si>
    <t>Đồng Nai</t>
  </si>
  <si>
    <t>TP. Hồ Chí Minh</t>
  </si>
  <si>
    <t>Vĩnh Long</t>
  </si>
  <si>
    <t xml:space="preserve">Đồng Tháp </t>
  </si>
  <si>
    <t xml:space="preserve">An Giang </t>
  </si>
  <si>
    <t>Cần Thơ</t>
  </si>
  <si>
    <t>Cà Mau</t>
  </si>
  <si>
    <t>13. Tổng mức bán lẻ hàng hóa và doanh thu dịch vụ tiêu dùng</t>
  </si>
  <si>
    <t>Sơ bộ</t>
  </si>
  <si>
    <t>4 tháng đầu</t>
  </si>
  <si>
    <t>Tháng 4</t>
  </si>
  <si>
    <t>4 tháng</t>
  </si>
  <si>
    <t>tháng 3</t>
  </si>
  <si>
    <t>tháng 4</t>
  </si>
  <si>
    <t>đầu năm</t>
  </si>
  <si>
    <t>Tổng</t>
  </si>
  <si>
    <t>Cơ</t>
  </si>
  <si>
    <t>2026 so với</t>
  </si>
  <si>
    <t>mức</t>
  </si>
  <si>
    <t xml:space="preserve">cấu </t>
  </si>
  <si>
    <t>(Tỷ đồng)</t>
  </si>
  <si>
    <t>(%)</t>
  </si>
  <si>
    <t xml:space="preserve"> (%)</t>
  </si>
  <si>
    <t>TỔNG SỐ</t>
  </si>
  <si>
    <t>Bán lẻ hàng hóa</t>
  </si>
  <si>
    <t>Dịch vụ lưu trú, ăn uống</t>
  </si>
  <si>
    <t>Du lịch lữ hành</t>
  </si>
  <si>
    <t>Dịch vụ khác</t>
  </si>
  <si>
    <t>17. Vận tải hành khách</t>
  </si>
  <si>
    <t xml:space="preserve">     </t>
  </si>
  <si>
    <t>Tháng 4 năm</t>
  </si>
  <si>
    <t xml:space="preserve">4 tháng </t>
  </si>
  <si>
    <t>đầu năm 2026</t>
  </si>
  <si>
    <t>cùng kỳ năm</t>
  </si>
  <si>
    <t>trước (%)</t>
  </si>
  <si>
    <t>I. Vận chuyển (Nghìn HK)</t>
  </si>
  <si>
    <t>Phân theo khu vực vận tải</t>
  </si>
  <si>
    <t>Trong nước</t>
  </si>
  <si>
    <t>Ngoài nước</t>
  </si>
  <si>
    <t>Phân theo ngành vận tải</t>
  </si>
  <si>
    <t>Đường sắt</t>
  </si>
  <si>
    <t>Đường biển</t>
  </si>
  <si>
    <t>Đường thủy nội địa</t>
  </si>
  <si>
    <t>Đường bộ</t>
  </si>
  <si>
    <t>Hàng không</t>
  </si>
  <si>
    <t>II. Luân chuyển (Triệu HK.km)</t>
  </si>
  <si>
    <t>18. Vận tải hàng hoá</t>
  </si>
  <si>
    <t>I. Vận chuyển (Nghìn tấn)</t>
  </si>
  <si>
    <t>II. Luân chuyển (Triệu tấn.km)</t>
  </si>
  <si>
    <t>19. Khách quốc tế đến Việt Nam</t>
  </si>
  <si>
    <t>Lượt người</t>
  </si>
  <si>
    <t>Tháng 3</t>
  </si>
  <si>
    <t>Phân theo phương tiện đến</t>
  </si>
  <si>
    <t>Đường không</t>
  </si>
  <si>
    <t>Phân theo một số nước và vùng lãnh thổ</t>
  </si>
  <si>
    <t>Châu Á</t>
  </si>
  <si>
    <t>CHND Trung Hoa</t>
  </si>
  <si>
    <t>Hàn Quốc</t>
  </si>
  <si>
    <t>Nhật Bản</t>
  </si>
  <si>
    <t>Đài Loan</t>
  </si>
  <si>
    <t>Ma-lai-xi-a</t>
  </si>
  <si>
    <t>Thái Lan</t>
  </si>
  <si>
    <t>Xin-ga-po</t>
  </si>
  <si>
    <t>Cam-pu-chia</t>
  </si>
  <si>
    <t>Phi-li-pin</t>
  </si>
  <si>
    <t>Lào</t>
  </si>
  <si>
    <t>In-đô-nê-xi-a</t>
  </si>
  <si>
    <t>Ấn Độ</t>
  </si>
  <si>
    <t xml:space="preserve">Một số nước khác </t>
  </si>
  <si>
    <t>Châu Mỹ</t>
  </si>
  <si>
    <t>Hoa Kỳ</t>
  </si>
  <si>
    <t>Ca-na-đa</t>
  </si>
  <si>
    <t>Một số nước khác thuộc châu Mỹ</t>
  </si>
  <si>
    <t>Châu Âu</t>
  </si>
  <si>
    <t>Liên bang Nga</t>
  </si>
  <si>
    <t>Vương quốc Anh</t>
  </si>
  <si>
    <t>Pháp</t>
  </si>
  <si>
    <t>Đức</t>
  </si>
  <si>
    <t>Tây Ban Nha</t>
  </si>
  <si>
    <t>Hà Lan</t>
  </si>
  <si>
    <t>I-ta-li-a</t>
  </si>
  <si>
    <t>Thụy Điển</t>
  </si>
  <si>
    <t>Đan Mạch</t>
  </si>
  <si>
    <t>Thụy Sỹ</t>
  </si>
  <si>
    <t>Bỉ</t>
  </si>
  <si>
    <t>Na Uy</t>
  </si>
  <si>
    <t>Cộng hoà Séc</t>
  </si>
  <si>
    <t>Ba Lan</t>
  </si>
  <si>
    <t>Một số nước khác</t>
  </si>
  <si>
    <t>Châu Úc</t>
  </si>
  <si>
    <t>Ôx-trây-li-a</t>
  </si>
  <si>
    <t>Niu-di-lân</t>
  </si>
  <si>
    <t xml:space="preserve">Nước, vùng lãnh thổ khác </t>
  </si>
  <si>
    <t>Châu Phi</t>
  </si>
  <si>
    <t>Nghìn tấn; Triệu USD</t>
  </si>
  <si>
    <t>Ước tinh</t>
  </si>
  <si>
    <t>So với cùng kỳ năm trước (%)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</si>
  <si>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</si>
  <si>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</si>
  <si>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</si>
  <si>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</si>
  <si>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</si>
  <si>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</si>
  <si>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</si>
  <si>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</si>
  <si>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</si>
  <si>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</si>
  <si>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</si>
  <si>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</si>
  <si>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</si>
  <si>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</si>
  <si>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</si>
  <si>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</si>
  <si>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Bánh kẹo và các sản phẩm từ ngũ cốc</t>
  </si>
  <si>
    <t>Thức ăn gia súc và nguyên liệu</t>
  </si>
  <si>
    <t xml:space="preserve"> Clanhke và xi măng</t>
  </si>
  <si>
    <t xml:space="preserve">Dầu thô  </t>
  </si>
  <si>
    <t>Xăng dầu</t>
  </si>
  <si>
    <t>Hóa chất</t>
  </si>
  <si>
    <t>SP hóa chất</t>
  </si>
  <si>
    <t>Chất dẻo nguyên liệu</t>
  </si>
  <si>
    <t>Sản phẩm chất dẻo</t>
  </si>
  <si>
    <t>Cao su</t>
  </si>
  <si>
    <t>Sản phẩm từ cao su</t>
  </si>
  <si>
    <t>Túi xách, ví, va li, mũ, ô dù</t>
  </si>
  <si>
    <t>Gỗ và sản phẩm gỗ</t>
  </si>
  <si>
    <t>Giấy và các sản phẩm từ giấy</t>
  </si>
  <si>
    <t>Xơ, sợi dệt các loại</t>
  </si>
  <si>
    <t>Hàng dệt, may</t>
  </si>
  <si>
    <t>Giày dép</t>
  </si>
  <si>
    <t>Nguyên phụ liệu dệt, may, da, giày</t>
  </si>
  <si>
    <t>Thủy tinh và các sản phẩm từ thủy tinh</t>
  </si>
  <si>
    <t>Sắt thép</t>
  </si>
  <si>
    <t>Sản phẩm từ sắt thép</t>
  </si>
  <si>
    <t>Điện tử, máy tính và linh kiện</t>
  </si>
  <si>
    <t>Điện thoại các loại và linh kiện</t>
  </si>
  <si>
    <t>Máy ảnh, máy quay phim và linh kiện</t>
  </si>
  <si>
    <t>Máy móc, thiết bị, dụng cụ, phụ tùng khác</t>
  </si>
  <si>
    <t>Dây điện và cáp điện</t>
  </si>
  <si>
    <t>Phương tiện vận tải và phụ tùng</t>
  </si>
  <si>
    <t>Sản phẩm nội thất từ chất liệu khác gỗ</t>
  </si>
  <si>
    <t>Đồ chơi, dụng cụ thể thao và bộ phận</t>
  </si>
  <si>
    <t>Thủy sản</t>
  </si>
  <si>
    <t>Sữa và sản phẩm sữa</t>
  </si>
  <si>
    <t>Lúa mỳ</t>
  </si>
  <si>
    <t>Dầu mỡ động thực vật</t>
  </si>
  <si>
    <t>Chế phẩm thực phẩm khác</t>
  </si>
  <si>
    <t>Thức ăn gia súc và NPL</t>
  </si>
  <si>
    <t>Quặng và khoáng sản khác</t>
  </si>
  <si>
    <t>Than đá</t>
  </si>
  <si>
    <t xml:space="preserve">Xăng dầu </t>
  </si>
  <si>
    <t>Khí đốt hóa lỏng</t>
  </si>
  <si>
    <t>Sản phẩm khác từ dầu mỏ</t>
  </si>
  <si>
    <t xml:space="preserve">Hóa chất </t>
  </si>
  <si>
    <t>Sản phẩm hoá chất</t>
  </si>
  <si>
    <t>Tân dược</t>
  </si>
  <si>
    <t xml:space="preserve">Phân bón </t>
  </si>
  <si>
    <t>Chất thơm, mỹ phẩm và chế phẩm vệ sinh</t>
  </si>
  <si>
    <t xml:space="preserve">Chất dẻo </t>
  </si>
  <si>
    <t>Giấy các loại</t>
  </si>
  <si>
    <t>Sản phẩm từ giấy</t>
  </si>
  <si>
    <t xml:space="preserve">Bông </t>
  </si>
  <si>
    <t xml:space="preserve">Sợi dệt </t>
  </si>
  <si>
    <t>Vải</t>
  </si>
  <si>
    <t>Nguyên PL dệt, may, giày dép</t>
  </si>
  <si>
    <t>Phế liệu sắt thép</t>
  </si>
  <si>
    <t xml:space="preserve">Sắt thép </t>
  </si>
  <si>
    <t>Kim loại thường khác</t>
  </si>
  <si>
    <t>Sản phẩm từ kim loại thường khác</t>
  </si>
  <si>
    <t>Hàng điện gia dụng và linh kiện</t>
  </si>
  <si>
    <t xml:space="preserve"> Trong đó: Nguyên chiếc(*)</t>
  </si>
  <si>
    <t>Phương tiện vận tải khác và phụ tùng</t>
  </si>
  <si>
    <t>(*)Chiếc, triệu USD</t>
  </si>
  <si>
    <t>11. Vốn đầu tư thực hiện từ nguồn ngân sách Nhà nước</t>
  </si>
  <si>
    <t>Tỷ đồng</t>
  </si>
  <si>
    <t xml:space="preserve">Ước tính </t>
  </si>
  <si>
    <t>4 tháng năm</t>
  </si>
  <si>
    <t xml:space="preserve"> kế hoạch</t>
  </si>
  <si>
    <t>năm 2026 (%)</t>
  </si>
  <si>
    <t>Trung ương</t>
  </si>
  <si>
    <t>Trong đó:</t>
  </si>
  <si>
    <t>Bộ Xây dựng</t>
  </si>
  <si>
    <t>Bộ Nông nghiệp và Môi trường</t>
  </si>
  <si>
    <t>Bộ Y tế</t>
  </si>
  <si>
    <t>Bộ Văn hóa, Thể thao và Du lịch</t>
  </si>
  <si>
    <t>Bộ Giáo dục - Đào tạo</t>
  </si>
  <si>
    <t>Bộ Công thương</t>
  </si>
  <si>
    <t>Bộ Khoa học và Công nghệ</t>
  </si>
  <si>
    <t>Địa phương</t>
  </si>
  <si>
    <t>Vốn ngân sách NN cấp tỉnh</t>
  </si>
  <si>
    <t>Vốn ngân sách NN cấp xã</t>
  </si>
  <si>
    <t>Phân theo một số tỉnh, thành phố</t>
  </si>
  <si>
    <t>An Giang</t>
  </si>
  <si>
    <t>Đà Nẵng</t>
  </si>
  <si>
    <t>14. Hàng hóa xuất khẩu</t>
  </si>
  <si>
    <t>15. Hàng hóa nhập khẩu</t>
  </si>
  <si>
    <t xml:space="preserve">16. Chỉ số giá tiêu dùng, chỉ số giá vàng, chỉ số giá đô la Mỹ </t>
  </si>
  <si>
    <t xml:space="preserve">      và lạm phát cơ bản tháng 4 năm 2026</t>
  </si>
  <si>
    <t>Tháng 4 năm 2026 so với</t>
  </si>
  <si>
    <t>Bình quân 4 tháng</t>
  </si>
  <si>
    <t>Kỳ gốc</t>
  </si>
  <si>
    <t>Tháng 12</t>
  </si>
  <si>
    <t>(2024)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</si>
  <si>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</si>
  <si>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</si>
  <si>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</si>
  <si>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</si>
  <si>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</si>
  <si>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</si>
  <si>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</si>
  <si>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</si>
  <si>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r>
      <t xml:space="preserve">Nhà ở, điện nước, chất đốt và VLXD </t>
    </r>
    <r>
      <rPr>
        <vertAlign val="superscript"/>
        <sz val="9.5"/>
        <rFont val="Arial"/>
        <family val="2"/>
      </rPr>
      <t>(*)</t>
    </r>
  </si>
  <si>
    <t>Thiết bị và đồ dùng gia đình</t>
  </si>
  <si>
    <t>Thuốc và dịch vụ y tế</t>
  </si>
  <si>
    <t>Dịch vụ y tế</t>
  </si>
  <si>
    <t>Giao thông</t>
  </si>
  <si>
    <t>Thông tin và truyền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</si>
  <si>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</si>
  <si>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</si>
  <si>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</si>
  <si>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</si>
  <si>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</si>
  <si>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</si>
  <si>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</si>
  <si>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Nhóm này bao gồm: tiền thuê nhà ở, điện, nước, chất đốt và vật liệu xây dựng.</t>
    </r>
  </si>
  <si>
    <t xml:space="preserve">6. Một số chỉ tiêu về doanh nghiệp </t>
  </si>
  <si>
    <t>+/-</t>
  </si>
  <si>
    <t>BQ</t>
  </si>
  <si>
    <t>Tháng 4 năm 2026</t>
  </si>
  <si>
    <t>so với (%)</t>
  </si>
  <si>
    <t>2025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</si>
  <si>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</si>
  <si>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</si>
  <si>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</si>
  <si>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</si>
  <si>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</si>
  <si>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</si>
  <si>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</si>
  <si>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</si>
  <si>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7. Doanh nghiệp đăng ký thành lập mới</t>
  </si>
  <si>
    <t>4 tháng năm 2026</t>
  </si>
  <si>
    <t xml:space="preserve">4 tháng năm 2026 so với </t>
  </si>
  <si>
    <t>4 tháng năm 2025</t>
  </si>
  <si>
    <t xml:space="preserve"> cùng kỳ năm 2025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</si>
  <si>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</si>
  <si>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</si>
  <si>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</si>
  <si>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</si>
  <si>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</si>
  <si>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</si>
  <si>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</si>
  <si>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</si>
  <si>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(Người)</t>
  </si>
  <si>
    <t>nghiệp</t>
  </si>
  <si>
    <t>Phân theo ngành kinh tế</t>
  </si>
  <si>
    <t>Nông, Lâm nghiệp và Thủy sản</t>
  </si>
  <si>
    <t>Công nghiệp và Xây dựng</t>
  </si>
  <si>
    <t>Sản xuất phân phối, điện, nước, gas</t>
  </si>
  <si>
    <t>Xây dựng</t>
  </si>
  <si>
    <t>Dịch vụ</t>
  </si>
  <si>
    <t>Bán buôn; bán lẻ; sửa chữa ô tô, xe máy</t>
  </si>
  <si>
    <t>Vận tải kho bãi</t>
  </si>
  <si>
    <t>Dịch vụ lưu trú và ăn uống</t>
  </si>
  <si>
    <t>Tài chính, ngân hàng và bảo hiểm</t>
  </si>
  <si>
    <t>Kinh doanh bất động sản</t>
  </si>
  <si>
    <t>Khoa học, công nghệ; dịch vụ tư vấn, thiết kế; quảng cáo và chuyên môn khác</t>
  </si>
  <si>
    <t>Giáo dục và đào tạo</t>
  </si>
  <si>
    <t>Y tế và hoạt động trợ giúp xã hội</t>
  </si>
  <si>
    <t>Nghệ thuật, vui chơi và giải trí</t>
  </si>
  <si>
    <t>Dịch vụ việc làm; du lịch; cho thuê máy móc thiết bị, đồ dùng và các dịch vụ hỗ trợ khác</t>
  </si>
  <si>
    <t>Hoạt động dịch vụ khác</t>
  </si>
  <si>
    <t>8. Doanh nghiệp quay trở lại hoạt động</t>
  </si>
  <si>
    <t>Doanh nghiệp</t>
  </si>
  <si>
    <t>năm 2025</t>
  </si>
  <si>
    <t>cùng kỳ năm 2025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</si>
  <si>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</si>
  <si>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</si>
  <si>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9. Doanh nghiệp tạm ngừng kinh doanh có thời hạn</t>
  </si>
  <si>
    <t>10. Doanh nghiệp hoàn tất thủ tục giải thể</t>
  </si>
  <si>
    <t xml:space="preserve"> thời điểm 01/4/2026 so với</t>
  </si>
  <si>
    <t>12. Đầu tư nước ngoài vào Việt Nam được cấp phép từ 01/01- 27/4/2026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</si>
  <si>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</si>
  <si>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</si>
  <si>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</si>
  <si>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</si>
  <si>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</si>
  <si>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</si>
  <si>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</si>
  <si>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Đồng Tháp</t>
  </si>
  <si>
    <t>Trung Quốc</t>
  </si>
  <si>
    <t>Đặc khu hành chính Hồng Kông (TQ)</t>
  </si>
  <si>
    <t>Xa-moa</t>
  </si>
  <si>
    <t>Ca-na-da</t>
  </si>
  <si>
    <t>Quần đảo Vigin thuộc Anh</t>
  </si>
  <si>
    <t>I-xa-ren</t>
  </si>
  <si>
    <t>Ác-mê-ni-a</t>
  </si>
  <si>
    <t>Xây-xen</t>
  </si>
  <si>
    <t>Quần đảo Cây-men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</si>
</sst>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#,##0.00;[Red]#,##0.00"/>
    <numFmt numFmtId="168" formatCode="_-* #,##0.00_-;\-* #,##0.00_-;_-* &quot;-&quot;??_-;_-@_-"/>
    <numFmt numFmtId="169" formatCode="_(* #,##0.0_);_(* \(#,##0.0\);_(* &quot;-&quot;??_);_(@_)"/>
    <numFmt numFmtId="170" formatCode="_-* #,##0\ _P_t_s_-;\-* #,##0\ _P_t_s_-;_-* &quot;-&quot;\ _P_t_s_-;_-@_-"/>
    <numFmt numFmtId="171" formatCode="_-* #,##0_-;\-* #,##0_-;_-* &quot;-&quot;_-;_-@_-"/>
    <numFmt numFmtId="172" formatCode="0.000"/>
    <numFmt numFmtId="173" formatCode="_(* #,##0_);_(* \(#,##0\);_(* &quot;-&quot;??_);_(@_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3"/>
      <name val=".Vn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9"/>
      <name val=".Vn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</font>
    <font>
      <b/>
      <sz val="9"/>
      <color indexed="8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b/>
      <sz val="13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5" fillId="0" borderId="0"/>
    <xf numFmtId="0" fontId="7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4" fillId="0" borderId="0"/>
    <xf numFmtId="168" fontId="5" fillId="0" borderId="0" applyFont="0" applyFill="0" applyBorder="0" applyAlignment="0" applyProtection="0"/>
    <xf numFmtId="0" fontId="22" fillId="0" borderId="0"/>
    <xf numFmtId="0" fontId="27" fillId="0" borderId="0"/>
    <xf numFmtId="0" fontId="28" fillId="0" borderId="0"/>
    <xf numFmtId="0" fontId="2" fillId="0" borderId="0"/>
    <xf numFmtId="0" fontId="31" fillId="0" borderId="0"/>
    <xf numFmtId="170" fontId="2" fillId="0" borderId="0" applyFont="0" applyFill="0" applyBorder="0" applyAlignment="0" applyProtection="0"/>
    <xf numFmtId="0" fontId="7" fillId="0" borderId="0"/>
    <xf numFmtId="0" fontId="11" fillId="0" borderId="0" applyAlignment="0">
      <alignment vertical="top" wrapText="1"/>
      <protection locked="0"/>
    </xf>
    <xf numFmtId="0" fontId="3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47" fillId="0" borderId="0"/>
    <xf numFmtId="0" fontId="1" fillId="0" borderId="0"/>
    <xf numFmtId="0" fontId="2" fillId="0" borderId="0"/>
    <xf numFmtId="0" fontId="5" fillId="0" borderId="0"/>
    <xf numFmtId="0" fontId="47" fillId="0" borderId="0"/>
    <xf numFmtId="171" fontId="2" fillId="0" borderId="0" applyFont="0" applyFill="0" applyBorder="0" applyAlignment="0" applyProtection="0"/>
    <xf numFmtId="0" fontId="5" fillId="0" borderId="0"/>
    <xf numFmtId="168" fontId="2" fillId="0" borderId="0" applyFont="0" applyFill="0" applyBorder="0" applyAlignment="0" applyProtection="0"/>
    <xf numFmtId="0" fontId="27" fillId="0" borderId="0"/>
    <xf numFmtId="0" fontId="2" fillId="0" borderId="0"/>
    <xf numFmtId="0" fontId="27" fillId="0" borderId="0"/>
    <xf numFmtId="0" fontId="57" fillId="0" borderId="0"/>
    <xf numFmtId="0" fontId="5" fillId="0" borderId="0"/>
    <xf numFmtId="0" fontId="60" fillId="0" borderId="0"/>
    <xf numFmtId="0" fontId="2" fillId="0" borderId="0"/>
    <xf numFmtId="0" fontId="5" fillId="0" borderId="0"/>
    <xf numFmtId="0" fontId="61" fillId="0" borderId="0"/>
    <xf numFmtId="0" fontId="61" fillId="0" borderId="0"/>
    <xf numFmtId="0" fontId="2" fillId="0" borderId="0"/>
    <xf numFmtId="0" fontId="5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80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2" applyFont="1"/>
    <xf numFmtId="0" fontId="5" fillId="0" borderId="0" xfId="2"/>
    <xf numFmtId="0" fontId="6" fillId="0" borderId="0" xfId="1" applyFont="1"/>
    <xf numFmtId="0" fontId="2" fillId="0" borderId="0" xfId="1"/>
    <xf numFmtId="0" fontId="8" fillId="0" borderId="0" xfId="3" applyFont="1"/>
    <xf numFmtId="0" fontId="5" fillId="0" borderId="0" xfId="3" applyFont="1"/>
    <xf numFmtId="0" fontId="9" fillId="0" borderId="0" xfId="3" applyFont="1" applyAlignment="1">
      <alignment horizontal="right"/>
    </xf>
    <xf numFmtId="0" fontId="1" fillId="0" borderId="0" xfId="3" applyFont="1"/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10" fillId="0" borderId="0" xfId="4" applyNumberFormat="1" applyFont="1"/>
    <xf numFmtId="165" fontId="10" fillId="0" borderId="0" xfId="4" applyNumberFormat="1" applyFont="1"/>
    <xf numFmtId="166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right" indent="4"/>
    </xf>
    <xf numFmtId="166" fontId="2" fillId="0" borderId="0" xfId="1" applyNumberFormat="1"/>
    <xf numFmtId="164" fontId="9" fillId="0" borderId="0" xfId="4" applyNumberFormat="1" applyFont="1"/>
    <xf numFmtId="49" fontId="5" fillId="0" borderId="0" xfId="4" applyNumberFormat="1" applyFont="1"/>
    <xf numFmtId="166" fontId="5" fillId="0" borderId="0" xfId="5" applyNumberFormat="1" applyFont="1" applyAlignment="1">
      <alignment horizontal="center"/>
    </xf>
    <xf numFmtId="166" fontId="5" fillId="0" borderId="0" xfId="5" applyNumberFormat="1" applyFont="1" applyAlignment="1">
      <alignment horizontal="right" indent="4"/>
    </xf>
    <xf numFmtId="164" fontId="5" fillId="0" borderId="0" xfId="4" applyNumberFormat="1" applyFont="1"/>
    <xf numFmtId="164" fontId="10" fillId="0" borderId="0" xfId="5" applyNumberFormat="1" applyFont="1"/>
    <xf numFmtId="49" fontId="11" fillId="0" borderId="0" xfId="5" applyNumberFormat="1" applyFont="1"/>
    <xf numFmtId="164" fontId="12" fillId="0" borderId="0" xfId="5" applyNumberFormat="1" applyFont="1"/>
    <xf numFmtId="49" fontId="13" fillId="0" borderId="0" xfId="4" applyNumberFormat="1" applyFont="1"/>
    <xf numFmtId="166" fontId="11" fillId="0" borderId="0" xfId="1" applyNumberFormat="1" applyFont="1" applyAlignment="1">
      <alignment horizontal="right"/>
    </xf>
    <xf numFmtId="0" fontId="5" fillId="0" borderId="0" xfId="1" applyFont="1"/>
    <xf numFmtId="167" fontId="14" fillId="0" borderId="0" xfId="0" applyNumberFormat="1" applyFont="1" applyAlignment="1">
      <alignment horizontal="right"/>
    </xf>
    <xf numFmtId="164" fontId="13" fillId="0" borderId="0" xfId="4" applyNumberFormat="1" applyFont="1"/>
    <xf numFmtId="0" fontId="15" fillId="0" borderId="0" xfId="1" applyFont="1"/>
    <xf numFmtId="166" fontId="15" fillId="0" borderId="0" xfId="1" applyNumberFormat="1" applyFont="1"/>
    <xf numFmtId="0" fontId="3" fillId="0" borderId="0" xfId="7" applyFont="1" applyAlignment="1">
      <alignment horizontal="left" wrapText="1"/>
    </xf>
    <xf numFmtId="0" fontId="16" fillId="0" borderId="0" xfId="7" applyFont="1"/>
    <xf numFmtId="0" fontId="17" fillId="0" borderId="0" xfId="7" applyFont="1" applyAlignment="1">
      <alignment horizontal="left"/>
    </xf>
    <xf numFmtId="0" fontId="16" fillId="0" borderId="0" xfId="7" applyFont="1" applyAlignment="1">
      <alignment horizontal="right"/>
    </xf>
    <xf numFmtId="0" fontId="16" fillId="0" borderId="0" xfId="7" applyFont="1" applyAlignment="1">
      <alignment horizontal="center"/>
    </xf>
    <xf numFmtId="0" fontId="18" fillId="0" borderId="0" xfId="7" applyFont="1" applyAlignment="1">
      <alignment horizontal="right"/>
    </xf>
    <xf numFmtId="0" fontId="17" fillId="0" borderId="1" xfId="7" applyFont="1" applyBorder="1" applyAlignment="1">
      <alignment vertical="center" wrapText="1"/>
    </xf>
    <xf numFmtId="0" fontId="16" fillId="0" borderId="1" xfId="7" applyFont="1" applyBorder="1" applyAlignment="1">
      <alignment horizontal="center" vertical="center" wrapText="1"/>
    </xf>
    <xf numFmtId="0" fontId="17" fillId="0" borderId="0" xfId="7" applyFont="1" applyAlignment="1">
      <alignment vertical="center" wrapText="1"/>
    </xf>
    <xf numFmtId="0" fontId="16" fillId="0" borderId="0" xfId="7" applyFont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19" fillId="0" borderId="0" xfId="7" applyFont="1" applyAlignment="1">
      <alignment wrapText="1"/>
    </xf>
    <xf numFmtId="166" fontId="20" fillId="0" borderId="0" xfId="0" applyNumberFormat="1" applyFont="1" applyAlignment="1">
      <alignment horizontal="right" vertical="center" wrapText="1" indent="1"/>
    </xf>
    <xf numFmtId="166" fontId="20" fillId="0" borderId="0" xfId="8" applyNumberFormat="1" applyFont="1" applyAlignment="1">
      <alignment horizontal="right" wrapText="1" indent="1"/>
    </xf>
    <xf numFmtId="0" fontId="10" fillId="0" borderId="0" xfId="9" applyFont="1" applyAlignment="1">
      <alignment horizontal="left"/>
    </xf>
    <xf numFmtId="166" fontId="21" fillId="0" borderId="0" xfId="0" applyNumberFormat="1" applyFont="1" applyAlignment="1">
      <alignment horizontal="right" vertical="center" wrapText="1" indent="1"/>
    </xf>
    <xf numFmtId="169" fontId="20" fillId="0" borderId="0" xfId="10" applyNumberFormat="1" applyFont="1" applyBorder="1" applyAlignment="1">
      <alignment horizontal="right" wrapText="1" indent="1"/>
    </xf>
    <xf numFmtId="0" fontId="17" fillId="0" borderId="0" xfId="7" applyFont="1" applyAlignment="1">
      <alignment horizontal="center" vertical="center" wrapText="1"/>
    </xf>
    <xf numFmtId="0" fontId="18" fillId="0" borderId="0" xfId="7" applyFont="1" applyAlignment="1">
      <alignment horizontal="center" vertical="center" wrapText="1"/>
    </xf>
    <xf numFmtId="0" fontId="23" fillId="0" borderId="0" xfId="11" applyFont="1" applyAlignment="1">
      <alignment horizontal="left" wrapText="1" indent="1"/>
    </xf>
    <xf numFmtId="166" fontId="24" fillId="0" borderId="0" xfId="0" applyNumberFormat="1" applyFont="1" applyAlignment="1">
      <alignment horizontal="right" vertical="center" wrapText="1" indent="1"/>
    </xf>
    <xf numFmtId="169" fontId="24" fillId="0" borderId="0" xfId="10" applyNumberFormat="1" applyFont="1" applyBorder="1" applyAlignment="1">
      <alignment horizontal="right" wrapText="1" indent="1"/>
    </xf>
    <xf numFmtId="0" fontId="17" fillId="0" borderId="0" xfId="7" applyFont="1"/>
    <xf numFmtId="0" fontId="10" fillId="0" borderId="0" xfId="7" applyFont="1" applyAlignment="1">
      <alignment horizontal="left" wrapText="1"/>
    </xf>
    <xf numFmtId="169" fontId="10" fillId="0" borderId="0" xfId="10" applyNumberFormat="1" applyFont="1" applyBorder="1" applyAlignment="1">
      <alignment horizontal="right" wrapText="1" indent="1"/>
    </xf>
    <xf numFmtId="0" fontId="25" fillId="0" borderId="0" xfId="7" applyFont="1"/>
    <xf numFmtId="0" fontId="26" fillId="0" borderId="0" xfId="11" applyFont="1" applyAlignment="1">
      <alignment horizontal="left" wrapText="1"/>
    </xf>
    <xf numFmtId="0" fontId="3" fillId="0" borderId="0" xfId="12" applyFont="1" applyAlignment="1">
      <alignment horizontal="left"/>
    </xf>
    <xf numFmtId="0" fontId="5" fillId="0" borderId="0" xfId="12" applyFont="1"/>
    <xf numFmtId="0" fontId="24" fillId="0" borderId="0" xfId="13" applyFont="1"/>
    <xf numFmtId="0" fontId="29" fillId="0" borderId="0" xfId="9" applyFont="1"/>
    <xf numFmtId="0" fontId="3" fillId="0" borderId="0" xfId="14" applyFont="1" applyAlignment="1">
      <alignment horizontal="left"/>
    </xf>
    <xf numFmtId="0" fontId="5" fillId="0" borderId="0" xfId="12" applyFont="1" applyAlignment="1">
      <alignment horizontal="center"/>
    </xf>
    <xf numFmtId="0" fontId="5" fillId="0" borderId="0" xfId="9" applyFont="1"/>
    <xf numFmtId="0" fontId="5" fillId="0" borderId="0" xfId="12" applyFont="1" applyAlignment="1">
      <alignment horizontal="centerContinuous"/>
    </xf>
    <xf numFmtId="0" fontId="5" fillId="0" borderId="1" xfId="12" applyFont="1" applyBorder="1" applyAlignment="1">
      <alignment horizontal="centerContinuous"/>
    </xf>
    <xf numFmtId="0" fontId="16" fillId="0" borderId="1" xfId="12" applyFont="1" applyBorder="1" applyAlignment="1">
      <alignment horizontal="center" vertical="center"/>
    </xf>
    <xf numFmtId="0" fontId="16" fillId="0" borderId="1" xfId="12" quotePrefix="1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0" xfId="12" quotePrefix="1" applyFont="1" applyAlignment="1">
      <alignment horizontal="center" vertical="center"/>
    </xf>
    <xf numFmtId="0" fontId="16" fillId="0" borderId="0" xfId="9" applyFont="1" applyAlignment="1">
      <alignment horizontal="center" vertical="center"/>
    </xf>
    <xf numFmtId="0" fontId="30" fillId="0" borderId="2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30" fillId="0" borderId="0" xfId="12" applyFont="1" applyAlignment="1">
      <alignment horizontal="center" vertical="center"/>
    </xf>
    <xf numFmtId="0" fontId="16" fillId="0" borderId="0" xfId="7" applyFont="1" applyAlignment="1">
      <alignment horizontal="left"/>
    </xf>
    <xf numFmtId="0" fontId="16" fillId="0" borderId="0" xfId="9" applyFont="1" applyAlignment="1">
      <alignment horizontal="center"/>
    </xf>
    <xf numFmtId="166" fontId="5" fillId="0" borderId="0" xfId="15" applyNumberFormat="1" applyFont="1" applyAlignment="1">
      <alignment wrapText="1"/>
    </xf>
    <xf numFmtId="166" fontId="5" fillId="0" borderId="0" xfId="15" applyNumberFormat="1" applyFont="1" applyAlignment="1">
      <alignment horizontal="right" wrapText="1" indent="2"/>
    </xf>
    <xf numFmtId="166" fontId="5" fillId="0" borderId="0" xfId="16" applyNumberFormat="1" applyFont="1" applyFill="1" applyBorder="1" applyAlignment="1">
      <alignment horizontal="right" wrapText="1" indent="2"/>
    </xf>
    <xf numFmtId="0" fontId="16" fillId="0" borderId="0" xfId="7" applyFont="1" applyAlignment="1">
      <alignment horizontal="left" wrapText="1"/>
    </xf>
    <xf numFmtId="0" fontId="23" fillId="0" borderId="0" xfId="7" applyFont="1" applyAlignment="1">
      <alignment horizontal="left" wrapText="1"/>
    </xf>
    <xf numFmtId="166" fontId="5" fillId="0" borderId="0" xfId="15" applyNumberFormat="1" applyFont="1" applyAlignment="1">
      <alignment vertical="center" wrapText="1"/>
    </xf>
    <xf numFmtId="166" fontId="5" fillId="0" borderId="0" xfId="15" applyNumberFormat="1" applyFont="1" applyAlignment="1">
      <alignment horizontal="right" vertical="center" wrapText="1" indent="2"/>
    </xf>
    <xf numFmtId="0" fontId="16" fillId="0" borderId="0" xfId="9" applyFont="1" applyAlignment="1">
      <alignment horizontal="center" wrapText="1"/>
    </xf>
    <xf numFmtId="166" fontId="5" fillId="0" borderId="0" xfId="16" applyNumberFormat="1" applyFont="1" applyFill="1" applyBorder="1" applyAlignment="1">
      <alignment vertical="center" wrapText="1"/>
    </xf>
    <xf numFmtId="166" fontId="24" fillId="0" borderId="0" xfId="13" applyNumberFormat="1" applyFont="1"/>
    <xf numFmtId="0" fontId="3" fillId="0" borderId="0" xfId="17" applyFont="1" applyAlignment="1">
      <alignment horizontal="left" wrapText="1"/>
    </xf>
    <xf numFmtId="0" fontId="16" fillId="0" borderId="0" xfId="17" applyFont="1"/>
    <xf numFmtId="0" fontId="17" fillId="0" borderId="0" xfId="17" applyFont="1" applyAlignment="1">
      <alignment horizontal="left"/>
    </xf>
    <xf numFmtId="0" fontId="18" fillId="0" borderId="0" xfId="17" applyFont="1" applyAlignment="1">
      <alignment horizontal="right"/>
    </xf>
    <xf numFmtId="0" fontId="17" fillId="0" borderId="1" xfId="18" applyFont="1" applyBorder="1" applyAlignment="1">
      <alignment horizontal="center" vertical="center" wrapText="1"/>
      <protection locked="0"/>
    </xf>
    <xf numFmtId="0" fontId="16" fillId="0" borderId="1" xfId="18" applyFont="1" applyBorder="1" applyAlignment="1">
      <alignment horizontal="center" vertical="center" wrapText="1"/>
      <protection locked="0"/>
    </xf>
    <xf numFmtId="0" fontId="32" fillId="0" borderId="0" xfId="19"/>
    <xf numFmtId="0" fontId="17" fillId="0" borderId="0" xfId="18" applyFont="1" applyAlignment="1">
      <alignment horizontal="center" vertical="center" wrapText="1"/>
      <protection locked="0"/>
    </xf>
    <xf numFmtId="0" fontId="16" fillId="0" borderId="0" xfId="18" applyFont="1" applyAlignment="1">
      <alignment horizontal="center" vertical="center" wrapText="1"/>
      <protection locked="0"/>
    </xf>
    <xf numFmtId="14" fontId="16" fillId="0" borderId="0" xfId="18" quotePrefix="1" applyNumberFormat="1" applyFont="1" applyAlignment="1">
      <alignment horizontal="center" vertical="center" wrapText="1"/>
      <protection locked="0"/>
    </xf>
    <xf numFmtId="0" fontId="16" fillId="0" borderId="2" xfId="18" applyFont="1" applyBorder="1" applyAlignment="1">
      <alignment horizontal="center" vertical="center" wrapText="1"/>
      <protection locked="0"/>
    </xf>
    <xf numFmtId="166" fontId="10" fillId="0" borderId="0" xfId="17" applyNumberFormat="1" applyFont="1" applyAlignment="1">
      <alignment horizontal="right" vertical="center" wrapText="1" indent="4"/>
    </xf>
    <xf numFmtId="0" fontId="17" fillId="0" borderId="0" xfId="9" applyFont="1" applyAlignment="1">
      <alignment horizontal="left"/>
    </xf>
    <xf numFmtId="0" fontId="16" fillId="0" borderId="0" xfId="17" applyFont="1" applyAlignment="1">
      <alignment horizontal="center" vertical="center" wrapText="1"/>
    </xf>
    <xf numFmtId="166" fontId="5" fillId="0" borderId="0" xfId="17" applyNumberFormat="1" applyFont="1" applyAlignment="1">
      <alignment horizontal="right" vertical="center" wrapText="1" indent="4"/>
    </xf>
    <xf numFmtId="0" fontId="17" fillId="0" borderId="0" xfId="17" applyFont="1" applyAlignment="1">
      <alignment horizontal="center" vertical="center" wrapText="1"/>
    </xf>
    <xf numFmtId="0" fontId="18" fillId="0" borderId="0" xfId="17" applyFont="1" applyAlignment="1">
      <alignment horizontal="center" vertical="center" wrapText="1"/>
    </xf>
    <xf numFmtId="166" fontId="5" fillId="0" borderId="0" xfId="17" applyNumberFormat="1" applyFont="1" applyAlignment="1">
      <alignment horizontal="right" indent="4"/>
    </xf>
    <xf numFmtId="0" fontId="17" fillId="0" borderId="0" xfId="7" applyFont="1" applyAlignment="1">
      <alignment horizontal="left" wrapText="1"/>
    </xf>
    <xf numFmtId="166" fontId="10" fillId="0" borderId="0" xfId="17" applyNumberFormat="1" applyFont="1" applyAlignment="1">
      <alignment horizontal="right" indent="4"/>
    </xf>
    <xf numFmtId="0" fontId="17" fillId="0" borderId="0" xfId="17" applyFont="1"/>
    <xf numFmtId="0" fontId="25" fillId="0" borderId="0" xfId="17" applyFont="1"/>
    <xf numFmtId="0" fontId="33" fillId="0" borderId="0" xfId="11" applyFont="1" applyAlignment="1">
      <alignment horizontal="left" wrapText="1"/>
    </xf>
    <xf numFmtId="166" fontId="10" fillId="0" borderId="0" xfId="17" applyNumberFormat="1" applyFont="1" applyAlignment="1">
      <alignment horizontal="right" vertical="center" indent="4"/>
    </xf>
    <xf numFmtId="0" fontId="5" fillId="0" borderId="0" xfId="17" applyFont="1"/>
    <xf numFmtId="0" fontId="3" fillId="0" borderId="0" xfId="17" applyFont="1"/>
    <xf numFmtId="0" fontId="3" fillId="0" borderId="0" xfId="17" applyFont="1" applyAlignment="1">
      <alignment wrapText="1"/>
    </xf>
    <xf numFmtId="14" fontId="16" fillId="0" borderId="0" xfId="18" applyNumberFormat="1" applyFont="1" applyAlignment="1">
      <alignment horizontal="center" vertical="center" wrapText="1"/>
      <protection locked="0"/>
    </xf>
    <xf numFmtId="0" fontId="20" fillId="0" borderId="0" xfId="8" applyFont="1"/>
    <xf numFmtId="166" fontId="20" fillId="0" borderId="0" xfId="8" applyNumberFormat="1" applyFont="1" applyAlignment="1">
      <alignment horizontal="right" indent="6"/>
    </xf>
    <xf numFmtId="0" fontId="24" fillId="0" borderId="0" xfId="8" applyFont="1" applyAlignment="1">
      <alignment horizontal="left" indent="2"/>
    </xf>
    <xf numFmtId="166" fontId="24" fillId="0" borderId="0" xfId="8" applyNumberFormat="1" applyFont="1" applyAlignment="1">
      <alignment horizontal="right" indent="6"/>
    </xf>
    <xf numFmtId="0" fontId="1" fillId="0" borderId="0" xfId="8"/>
    <xf numFmtId="166" fontId="17" fillId="0" borderId="0" xfId="7" applyNumberFormat="1" applyFont="1" applyAlignment="1">
      <alignment horizontal="right" indent="1"/>
    </xf>
    <xf numFmtId="166" fontId="16" fillId="0" borderId="0" xfId="7" applyNumberFormat="1" applyFont="1" applyAlignment="1">
      <alignment horizontal="right" indent="1"/>
    </xf>
    <xf numFmtId="0" fontId="16" fillId="0" borderId="0" xfId="7" applyFont="1" applyAlignment="1">
      <alignment horizontal="right" indent="1"/>
    </xf>
    <xf numFmtId="0" fontId="3" fillId="0" borderId="0" xfId="20" applyFont="1"/>
    <xf numFmtId="0" fontId="5" fillId="0" borderId="0" xfId="20" applyFont="1"/>
    <xf numFmtId="0" fontId="3" fillId="0" borderId="0" xfId="20" applyFont="1" applyAlignment="1">
      <alignment horizontal="center"/>
    </xf>
    <xf numFmtId="0" fontId="29" fillId="0" borderId="0" xfId="20" applyFont="1"/>
    <xf numFmtId="0" fontId="5" fillId="0" borderId="2" xfId="20" applyFont="1" applyBorder="1"/>
    <xf numFmtId="0" fontId="28" fillId="0" borderId="0" xfId="21"/>
    <xf numFmtId="0" fontId="9" fillId="0" borderId="0" xfId="20" applyFont="1" applyAlignment="1">
      <alignment horizontal="right"/>
    </xf>
    <xf numFmtId="0" fontId="34" fillId="0" borderId="1" xfId="22" applyFont="1" applyBorder="1" applyAlignment="1">
      <alignment horizontal="center" vertical="center" wrapText="1"/>
    </xf>
    <xf numFmtId="0" fontId="35" fillId="0" borderId="1" xfId="23" applyFont="1" applyBorder="1" applyAlignment="1">
      <alignment horizontal="center" vertical="center" wrapText="1"/>
    </xf>
    <xf numFmtId="0" fontId="34" fillId="0" borderId="0" xfId="22" applyFont="1" applyAlignment="1">
      <alignment horizontal="center" vertical="center" wrapText="1"/>
    </xf>
    <xf numFmtId="0" fontId="35" fillId="0" borderId="0" xfId="23" applyFont="1" applyAlignment="1">
      <alignment horizontal="center" vertical="center" wrapText="1"/>
    </xf>
    <xf numFmtId="0" fontId="35" fillId="0" borderId="0" xfId="24" applyFont="1" applyAlignment="1">
      <alignment horizontal="center" vertical="center" wrapText="1"/>
    </xf>
    <xf numFmtId="166" fontId="35" fillId="0" borderId="0" xfId="20" applyNumberFormat="1" applyFont="1" applyAlignment="1">
      <alignment horizontal="center" vertical="center"/>
    </xf>
    <xf numFmtId="0" fontId="28" fillId="0" borderId="2" xfId="22" applyBorder="1" applyAlignment="1">
      <alignment wrapText="1"/>
    </xf>
    <xf numFmtId="166" fontId="35" fillId="0" borderId="2" xfId="20" applyNumberFormat="1" applyFont="1" applyBorder="1" applyAlignment="1">
      <alignment horizontal="center" vertical="center"/>
    </xf>
    <xf numFmtId="0" fontId="28" fillId="0" borderId="0" xfId="22" applyAlignment="1">
      <alignment wrapText="1"/>
    </xf>
    <xf numFmtId="0" fontId="10" fillId="0" borderId="0" xfId="20" applyFont="1"/>
    <xf numFmtId="166" fontId="20" fillId="0" borderId="0" xfId="6" applyNumberFormat="1" applyFont="1" applyFill="1" applyBorder="1" applyAlignment="1">
      <alignment horizontal="right"/>
    </xf>
    <xf numFmtId="166" fontId="20" fillId="0" borderId="0" xfId="6" applyNumberFormat="1" applyFont="1" applyFill="1" applyBorder="1" applyAlignment="1">
      <alignment horizontal="right" indent="1"/>
    </xf>
    <xf numFmtId="166" fontId="10" fillId="0" borderId="0" xfId="20" applyNumberFormat="1" applyFont="1"/>
    <xf numFmtId="0" fontId="5" fillId="0" borderId="0" xfId="20" applyFont="1" applyAlignment="1">
      <alignment horizontal="left" indent="1"/>
    </xf>
    <xf numFmtId="166" fontId="24" fillId="0" borderId="0" xfId="6" applyNumberFormat="1" applyFont="1" applyFill="1" applyBorder="1" applyAlignment="1">
      <alignment horizontal="right"/>
    </xf>
    <xf numFmtId="166" fontId="24" fillId="0" borderId="0" xfId="6" applyNumberFormat="1" applyFont="1" applyFill="1" applyBorder="1" applyAlignment="1">
      <alignment horizontal="right" indent="1"/>
    </xf>
    <xf numFmtId="0" fontId="9" fillId="0" borderId="0" xfId="20" applyFont="1"/>
    <xf numFmtId="1" fontId="5" fillId="0" borderId="0" xfId="20" applyNumberFormat="1" applyFont="1"/>
    <xf numFmtId="166" fontId="5" fillId="0" borderId="0" xfId="20" applyNumberFormat="1" applyFont="1"/>
    <xf numFmtId="0" fontId="5" fillId="0" borderId="0" xfId="23" applyFont="1"/>
    <xf numFmtId="166" fontId="5" fillId="0" borderId="0" xfId="23" applyNumberFormat="1" applyFont="1"/>
    <xf numFmtId="0" fontId="3" fillId="0" borderId="0" xfId="25" applyFont="1"/>
    <xf numFmtId="0" fontId="36" fillId="0" borderId="0" xfId="26" applyFont="1"/>
    <xf numFmtId="0" fontId="28" fillId="0" borderId="0" xfId="22"/>
    <xf numFmtId="0" fontId="1" fillId="0" borderId="0" xfId="27"/>
    <xf numFmtId="0" fontId="37" fillId="0" borderId="0" xfId="26" applyFont="1" applyAlignment="1">
      <alignment horizontal="left"/>
    </xf>
    <xf numFmtId="0" fontId="6" fillId="0" borderId="0" xfId="26" applyFont="1" applyAlignment="1">
      <alignment horizontal="left"/>
    </xf>
    <xf numFmtId="0" fontId="5" fillId="0" borderId="0" xfId="26" applyFont="1"/>
    <xf numFmtId="0" fontId="5" fillId="0" borderId="0" xfId="26" applyFont="1" applyAlignment="1">
      <alignment horizontal="center"/>
    </xf>
    <xf numFmtId="0" fontId="9" fillId="0" borderId="0" xfId="26" applyFont="1" applyAlignment="1">
      <alignment horizontal="right"/>
    </xf>
    <xf numFmtId="0" fontId="5" fillId="0" borderId="1" xfId="26" applyFont="1" applyBorder="1" applyAlignment="1">
      <alignment vertical="center" wrapText="1"/>
    </xf>
    <xf numFmtId="0" fontId="38" fillId="0" borderId="1" xfId="28" applyFont="1" applyBorder="1" applyAlignment="1">
      <alignment horizontal="center" vertical="center" wrapText="1"/>
    </xf>
    <xf numFmtId="0" fontId="5" fillId="0" borderId="0" xfId="26" applyFont="1" applyAlignment="1">
      <alignment vertical="center" wrapText="1"/>
    </xf>
    <xf numFmtId="0" fontId="38" fillId="0" borderId="0" xfId="28" applyFont="1" applyAlignment="1">
      <alignment horizontal="center" vertical="center" wrapText="1"/>
    </xf>
    <xf numFmtId="0" fontId="16" fillId="0" borderId="0" xfId="29" applyFont="1" applyAlignment="1">
      <alignment horizontal="center" vertical="center" wrapText="1"/>
    </xf>
    <xf numFmtId="0" fontId="16" fillId="0" borderId="2" xfId="29" applyFont="1" applyBorder="1" applyAlignment="1">
      <alignment horizontal="center" vertical="center" wrapText="1"/>
    </xf>
    <xf numFmtId="0" fontId="38" fillId="0" borderId="2" xfId="28" applyFont="1" applyBorder="1" applyAlignment="1">
      <alignment horizontal="center" vertical="center" wrapText="1"/>
    </xf>
    <xf numFmtId="0" fontId="19" fillId="0" borderId="0" xfId="30" applyFont="1" applyAlignment="1">
      <alignment horizontal="left"/>
    </xf>
    <xf numFmtId="166" fontId="10" fillId="2" borderId="0" xfId="8" applyNumberFormat="1" applyFont="1" applyFill="1"/>
    <xf numFmtId="166" fontId="10" fillId="2" borderId="0" xfId="8" applyNumberFormat="1" applyFont="1" applyFill="1" applyAlignment="1">
      <alignment horizontal="right" indent="2"/>
    </xf>
    <xf numFmtId="0" fontId="9" fillId="0" borderId="0" xfId="30" applyFont="1"/>
    <xf numFmtId="166" fontId="10" fillId="2" borderId="0" xfId="8" applyNumberFormat="1" applyFont="1" applyFill="1" applyAlignment="1">
      <alignment vertical="center"/>
    </xf>
    <xf numFmtId="166" fontId="10" fillId="2" borderId="0" xfId="8" applyNumberFormat="1" applyFont="1" applyFill="1" applyAlignment="1">
      <alignment horizontal="right" vertical="center" indent="2"/>
    </xf>
    <xf numFmtId="0" fontId="5" fillId="0" borderId="0" xfId="30" applyFont="1" applyAlignment="1">
      <alignment horizontal="left" indent="1"/>
    </xf>
    <xf numFmtId="166" fontId="5" fillId="2" borderId="0" xfId="8" applyNumberFormat="1" applyFont="1" applyFill="1" applyAlignment="1">
      <alignment vertical="center"/>
    </xf>
    <xf numFmtId="166" fontId="5" fillId="2" borderId="0" xfId="8" applyNumberFormat="1" applyFont="1" applyFill="1" applyAlignment="1">
      <alignment horizontal="right" vertical="center" indent="2"/>
    </xf>
    <xf numFmtId="166" fontId="1" fillId="0" borderId="0" xfId="27" applyNumberFormat="1"/>
    <xf numFmtId="166" fontId="5" fillId="0" borderId="0" xfId="8" applyNumberFormat="1" applyFont="1" applyAlignment="1">
      <alignment horizontal="right" vertical="center" indent="2"/>
    </xf>
    <xf numFmtId="166" fontId="24" fillId="0" borderId="0" xfId="27" applyNumberFormat="1" applyFont="1"/>
    <xf numFmtId="166" fontId="24" fillId="0" borderId="0" xfId="27" applyNumberFormat="1" applyFont="1" applyAlignment="1">
      <alignment horizontal="right" indent="2"/>
    </xf>
    <xf numFmtId="166" fontId="28" fillId="0" borderId="0" xfId="22" applyNumberFormat="1"/>
    <xf numFmtId="0" fontId="2" fillId="0" borderId="0" xfId="25"/>
    <xf numFmtId="0" fontId="39" fillId="0" borderId="0" xfId="26" applyFont="1"/>
    <xf numFmtId="0" fontId="40" fillId="0" borderId="0" xfId="26" applyFont="1"/>
    <xf numFmtId="0" fontId="32" fillId="0" borderId="0" xfId="31"/>
    <xf numFmtId="0" fontId="41" fillId="0" borderId="0" xfId="26" applyFont="1"/>
    <xf numFmtId="0" fontId="5" fillId="0" borderId="0" xfId="32"/>
    <xf numFmtId="0" fontId="16" fillId="0" borderId="0" xfId="26" applyFont="1" applyAlignment="1">
      <alignment horizontal="center" vertical="top" wrapText="1"/>
    </xf>
    <xf numFmtId="1" fontId="16" fillId="0" borderId="0" xfId="33" applyNumberFormat="1" applyFont="1" applyAlignment="1">
      <alignment horizontal="center" vertical="top" wrapText="1"/>
    </xf>
    <xf numFmtId="0" fontId="16" fillId="0" borderId="0" xfId="20" applyFont="1" applyAlignment="1">
      <alignment horizontal="center" vertical="top" wrapText="1"/>
    </xf>
    <xf numFmtId="166" fontId="5" fillId="0" borderId="0" xfId="8" applyNumberFormat="1" applyFont="1" applyAlignment="1">
      <alignment vertical="center"/>
    </xf>
    <xf numFmtId="0" fontId="42" fillId="0" borderId="0" xfId="26" applyFont="1"/>
    <xf numFmtId="0" fontId="43" fillId="0" borderId="0" xfId="26" applyFont="1"/>
    <xf numFmtId="0" fontId="44" fillId="0" borderId="0" xfId="26" applyFont="1"/>
    <xf numFmtId="0" fontId="24" fillId="0" borderId="0" xfId="26" applyFont="1"/>
    <xf numFmtId="0" fontId="24" fillId="0" borderId="0" xfId="26" applyFont="1" applyAlignment="1">
      <alignment horizontal="center"/>
    </xf>
    <xf numFmtId="0" fontId="24" fillId="0" borderId="2" xfId="26" applyFont="1" applyBorder="1" applyAlignment="1">
      <alignment horizontal="center"/>
    </xf>
    <xf numFmtId="0" fontId="45" fillId="0" borderId="0" xfId="26" applyFont="1" applyAlignment="1">
      <alignment horizontal="right"/>
    </xf>
    <xf numFmtId="0" fontId="38" fillId="0" borderId="1" xfId="26" applyFont="1" applyBorder="1" applyAlignment="1">
      <alignment vertical="center" wrapText="1"/>
    </xf>
    <xf numFmtId="0" fontId="46" fillId="0" borderId="0" xfId="27" applyFont="1"/>
    <xf numFmtId="0" fontId="38" fillId="0" borderId="0" xfId="26" applyFont="1" applyAlignment="1">
      <alignment vertical="center" wrapText="1"/>
    </xf>
    <xf numFmtId="0" fontId="38" fillId="0" borderId="0" xfId="29" applyFont="1" applyAlignment="1">
      <alignment horizontal="center" vertical="center" wrapText="1"/>
    </xf>
    <xf numFmtId="0" fontId="38" fillId="0" borderId="2" xfId="29" applyFont="1" applyBorder="1" applyAlignment="1">
      <alignment horizontal="center" vertical="center" wrapText="1"/>
    </xf>
    <xf numFmtId="0" fontId="20" fillId="0" borderId="0" xfId="34" applyFont="1"/>
    <xf numFmtId="1" fontId="20" fillId="0" borderId="0" xfId="35" applyNumberFormat="1" applyFont="1" applyAlignment="1">
      <alignment horizontal="right" indent="1"/>
    </xf>
    <xf numFmtId="1" fontId="10" fillId="0" borderId="0" xfId="36" applyNumberFormat="1" applyFont="1" applyBorder="1" applyAlignment="1">
      <alignment horizontal="right" vertical="center" wrapText="1"/>
    </xf>
    <xf numFmtId="166" fontId="10" fillId="0" borderId="0" xfId="36" applyNumberFormat="1" applyFont="1" applyBorder="1" applyAlignment="1">
      <alignment horizontal="right" vertical="center" wrapText="1" indent="2"/>
    </xf>
    <xf numFmtId="0" fontId="20" fillId="0" borderId="0" xfId="37" applyFont="1"/>
    <xf numFmtId="1" fontId="24" fillId="0" borderId="0" xfId="35" applyNumberFormat="1" applyFont="1" applyAlignment="1">
      <alignment horizontal="right" indent="1"/>
    </xf>
    <xf numFmtId="1" fontId="10" fillId="0" borderId="0" xfId="38" applyNumberFormat="1" applyFont="1" applyAlignment="1">
      <alignment horizontal="right" vertical="center" wrapText="1"/>
    </xf>
    <xf numFmtId="166" fontId="10" fillId="0" borderId="0" xfId="38" applyNumberFormat="1" applyFont="1" applyAlignment="1">
      <alignment horizontal="right" vertical="center" wrapText="1" indent="2"/>
    </xf>
    <xf numFmtId="0" fontId="24" fillId="0" borderId="0" xfId="34" applyFont="1" applyAlignment="1">
      <alignment horizontal="left" indent="1"/>
    </xf>
    <xf numFmtId="1" fontId="5" fillId="0" borderId="0" xfId="36" applyNumberFormat="1" applyFont="1" applyBorder="1" applyAlignment="1">
      <alignment horizontal="right" vertical="center" wrapText="1"/>
    </xf>
    <xf numFmtId="166" fontId="5" fillId="0" borderId="0" xfId="36" applyNumberFormat="1" applyFont="1" applyBorder="1" applyAlignment="1">
      <alignment horizontal="right" vertical="center" wrapText="1" indent="2"/>
    </xf>
    <xf numFmtId="0" fontId="20" fillId="0" borderId="0" xfId="26" applyFont="1"/>
    <xf numFmtId="1" fontId="5" fillId="0" borderId="0" xfId="38" applyNumberFormat="1" applyFont="1" applyAlignment="1">
      <alignment horizontal="right" vertical="center" wrapText="1" indent="1"/>
    </xf>
    <xf numFmtId="166" fontId="5" fillId="0" borderId="0" xfId="38" applyNumberFormat="1" applyFont="1" applyAlignment="1">
      <alignment horizontal="right" vertical="center" wrapText="1" indent="2"/>
    </xf>
    <xf numFmtId="0" fontId="20" fillId="0" borderId="0" xfId="34" applyFont="1" applyAlignment="1">
      <alignment horizontal="left" indent="1"/>
    </xf>
    <xf numFmtId="0" fontId="24" fillId="0" borderId="0" xfId="34" applyFont="1" applyAlignment="1">
      <alignment horizontal="left" indent="2"/>
    </xf>
    <xf numFmtId="1" fontId="24" fillId="0" borderId="0" xfId="36" applyNumberFormat="1" applyFont="1" applyBorder="1" applyAlignment="1">
      <alignment horizontal="right" vertical="center" wrapText="1"/>
    </xf>
    <xf numFmtId="166" fontId="24" fillId="0" borderId="0" xfId="36" applyNumberFormat="1" applyFont="1" applyBorder="1" applyAlignment="1">
      <alignment horizontal="right" vertical="center" wrapText="1" indent="2"/>
    </xf>
    <xf numFmtId="1" fontId="5" fillId="2" borderId="0" xfId="36" applyNumberFormat="1" applyFont="1" applyFill="1" applyBorder="1" applyAlignment="1">
      <alignment horizontal="right" vertical="center" wrapText="1"/>
    </xf>
    <xf numFmtId="166" fontId="5" fillId="2" borderId="0" xfId="36" applyNumberFormat="1" applyFont="1" applyFill="1" applyBorder="1" applyAlignment="1">
      <alignment horizontal="right" vertical="center" wrapText="1" indent="2"/>
    </xf>
    <xf numFmtId="1" fontId="20" fillId="0" borderId="0" xfId="36" applyNumberFormat="1" applyFont="1" applyBorder="1" applyAlignment="1">
      <alignment horizontal="right" vertical="center" wrapText="1"/>
    </xf>
    <xf numFmtId="166" fontId="20" fillId="0" borderId="0" xfId="36" applyNumberFormat="1" applyFont="1" applyBorder="1" applyAlignment="1">
      <alignment horizontal="right" vertical="center" wrapText="1" indent="2"/>
    </xf>
    <xf numFmtId="1" fontId="1" fillId="0" borderId="0" xfId="27" applyNumberFormat="1"/>
    <xf numFmtId="0" fontId="5" fillId="0" borderId="0" xfId="38" applyFont="1" applyAlignment="1">
      <alignment horizontal="left" indent="2"/>
    </xf>
    <xf numFmtId="1" fontId="5" fillId="0" borderId="0" xfId="38" applyNumberFormat="1" applyFont="1" applyAlignment="1">
      <alignment horizontal="right" vertical="center" wrapText="1"/>
    </xf>
    <xf numFmtId="1" fontId="5" fillId="0" borderId="0" xfId="36" applyNumberFormat="1" applyFont="1" applyFill="1" applyBorder="1" applyAlignment="1">
      <alignment horizontal="right" vertical="center" wrapText="1"/>
    </xf>
    <xf numFmtId="166" fontId="5" fillId="0" borderId="0" xfId="36" applyNumberFormat="1" applyFont="1" applyFill="1" applyBorder="1" applyAlignment="1">
      <alignment horizontal="right" vertical="center" wrapText="1" indent="2"/>
    </xf>
    <xf numFmtId="0" fontId="48" fillId="0" borderId="0" xfId="26" applyFont="1"/>
    <xf numFmtId="0" fontId="8" fillId="0" borderId="0" xfId="39" applyFont="1"/>
    <xf numFmtId="1" fontId="48" fillId="0" borderId="0" xfId="26" applyNumberFormat="1" applyFont="1"/>
    <xf numFmtId="0" fontId="8" fillId="0" borderId="0" xfId="28" applyFont="1"/>
    <xf numFmtId="0" fontId="49" fillId="0" borderId="0" xfId="26" applyFont="1"/>
    <xf numFmtId="0" fontId="50" fillId="0" borderId="0" xfId="26" applyFont="1"/>
    <xf numFmtId="0" fontId="51" fillId="0" borderId="0" xfId="26" applyFont="1"/>
    <xf numFmtId="1" fontId="52" fillId="0" borderId="0" xfId="40" applyNumberFormat="1" applyFont="1"/>
    <xf numFmtId="0" fontId="53" fillId="0" borderId="0" xfId="41" applyFont="1"/>
    <xf numFmtId="0" fontId="53" fillId="0" borderId="0" xfId="40" applyFont="1"/>
    <xf numFmtId="1" fontId="54" fillId="0" borderId="0" xfId="40" applyNumberFormat="1" applyFont="1" applyAlignment="1">
      <alignment horizontal="center"/>
    </xf>
    <xf numFmtId="0" fontId="16" fillId="0" borderId="0" xfId="41" applyFont="1"/>
    <xf numFmtId="0" fontId="16" fillId="0" borderId="0" xfId="40" applyFont="1"/>
    <xf numFmtId="0" fontId="18" fillId="0" borderId="2" xfId="40" applyFont="1" applyBorder="1"/>
    <xf numFmtId="0" fontId="16" fillId="0" borderId="2" xfId="40" applyFont="1" applyBorder="1"/>
    <xf numFmtId="0" fontId="18" fillId="0" borderId="2" xfId="40" applyFont="1" applyBorder="1" applyAlignment="1">
      <alignment horizontal="right"/>
    </xf>
    <xf numFmtId="0" fontId="53" fillId="0" borderId="1" xfId="40" applyFont="1" applyBorder="1"/>
    <xf numFmtId="0" fontId="16" fillId="0" borderId="1" xfId="41" applyFont="1" applyBorder="1" applyAlignment="1">
      <alignment horizontal="center"/>
    </xf>
    <xf numFmtId="0" fontId="38" fillId="0" borderId="1" xfId="42" applyFont="1" applyBorder="1" applyAlignment="1">
      <alignment horizontal="center" wrapText="1"/>
    </xf>
    <xf numFmtId="0" fontId="16" fillId="0" borderId="0" xfId="41" applyFont="1" applyAlignment="1">
      <alignment horizontal="center"/>
    </xf>
    <xf numFmtId="0" fontId="38" fillId="0" borderId="0" xfId="42" applyFont="1" applyAlignment="1">
      <alignment horizontal="center" wrapText="1"/>
    </xf>
    <xf numFmtId="0" fontId="38" fillId="0" borderId="2" xfId="42" applyFont="1" applyBorder="1" applyAlignment="1">
      <alignment horizontal="center" wrapText="1"/>
    </xf>
    <xf numFmtId="1" fontId="16" fillId="0" borderId="2" xfId="41" applyNumberFormat="1" applyFont="1" applyBorder="1" applyAlignment="1">
      <alignment horizontal="center"/>
    </xf>
    <xf numFmtId="166" fontId="16" fillId="0" borderId="2" xfId="41" applyNumberFormat="1" applyFont="1" applyBorder="1" applyAlignment="1">
      <alignment horizontal="center"/>
    </xf>
    <xf numFmtId="0" fontId="55" fillId="0" borderId="0" xfId="41" applyFont="1" applyAlignment="1">
      <alignment horizontal="center" wrapText="1"/>
    </xf>
    <xf numFmtId="166" fontId="16" fillId="0" borderId="0" xfId="40" applyNumberFormat="1" applyFont="1"/>
    <xf numFmtId="49" fontId="17" fillId="0" borderId="0" xfId="43" applyNumberFormat="1" applyFont="1" applyFill="1" applyBorder="1" applyAlignment="1"/>
    <xf numFmtId="0" fontId="17" fillId="0" borderId="0" xfId="40" applyFont="1"/>
    <xf numFmtId="1" fontId="17" fillId="0" borderId="0" xfId="40" applyNumberFormat="1" applyFont="1"/>
    <xf numFmtId="166" fontId="17" fillId="0" borderId="0" xfId="40" applyNumberFormat="1" applyFont="1"/>
    <xf numFmtId="0" fontId="54" fillId="0" borderId="0" xfId="40" applyFont="1"/>
    <xf numFmtId="1" fontId="54" fillId="0" borderId="0" xfId="40" applyNumberFormat="1" applyFont="1"/>
    <xf numFmtId="49" fontId="17" fillId="0" borderId="0" xfId="41" applyNumberFormat="1" applyFont="1" applyAlignment="1">
      <alignment horizontal="left"/>
    </xf>
    <xf numFmtId="49" fontId="16" fillId="0" borderId="0" xfId="41" applyNumberFormat="1" applyFont="1" applyAlignment="1">
      <alignment horizontal="left"/>
    </xf>
    <xf numFmtId="1" fontId="16" fillId="0" borderId="0" xfId="40" applyNumberFormat="1" applyFont="1"/>
    <xf numFmtId="0" fontId="16" fillId="0" borderId="0" xfId="41" applyFont="1" applyAlignment="1">
      <alignment horizontal="left"/>
    </xf>
    <xf numFmtId="0" fontId="17" fillId="0" borderId="0" xfId="41" applyFont="1"/>
    <xf numFmtId="0" fontId="5" fillId="0" borderId="0" xfId="41" applyAlignment="1">
      <alignment horizontal="left"/>
    </xf>
    <xf numFmtId="0" fontId="16" fillId="0" borderId="0" xfId="41" applyFont="1" applyAlignment="1">
      <alignment horizontal="left" wrapText="1"/>
    </xf>
    <xf numFmtId="0" fontId="5" fillId="0" borderId="0" xfId="41" applyAlignment="1">
      <alignment horizontal="left" wrapText="1"/>
    </xf>
    <xf numFmtId="0" fontId="16" fillId="0" borderId="0" xfId="44" applyFont="1"/>
    <xf numFmtId="0" fontId="5" fillId="0" borderId="0" xfId="44"/>
    <xf numFmtId="0" fontId="16" fillId="0" borderId="1" xfId="40" applyFont="1" applyBorder="1"/>
    <xf numFmtId="49" fontId="17" fillId="0" borderId="0" xfId="45" applyNumberFormat="1" applyFont="1" applyFill="1" applyBorder="1" applyAlignment="1"/>
    <xf numFmtId="1" fontId="16" fillId="0" borderId="0" xfId="44" applyNumberFormat="1" applyFont="1"/>
    <xf numFmtId="1" fontId="17" fillId="0" borderId="0" xfId="44" applyNumberFormat="1" applyFont="1"/>
    <xf numFmtId="166" fontId="17" fillId="0" borderId="0" xfId="44" applyNumberFormat="1" applyFont="1"/>
    <xf numFmtId="1" fontId="17" fillId="0" borderId="0" xfId="33" applyNumberFormat="1" applyFont="1"/>
    <xf numFmtId="1" fontId="16" fillId="0" borderId="0" xfId="33" applyNumberFormat="1" applyFont="1"/>
    <xf numFmtId="166" fontId="16" fillId="0" borderId="0" xfId="44" applyNumberFormat="1" applyFont="1"/>
    <xf numFmtId="166" fontId="16" fillId="0" borderId="0" xfId="44" applyNumberFormat="1" applyFont="1" applyAlignment="1">
      <alignment horizontal="right"/>
    </xf>
    <xf numFmtId="1" fontId="38" fillId="0" borderId="0" xfId="33" applyNumberFormat="1" applyFont="1"/>
    <xf numFmtId="0" fontId="25" fillId="0" borderId="1" xfId="41" applyFont="1" applyBorder="1"/>
    <xf numFmtId="0" fontId="30" fillId="0" borderId="0" xfId="40" applyFont="1"/>
    <xf numFmtId="0" fontId="29" fillId="0" borderId="0" xfId="40" applyFont="1"/>
    <xf numFmtId="0" fontId="56" fillId="0" borderId="0" xfId="41" applyFont="1"/>
    <xf numFmtId="0" fontId="35" fillId="0" borderId="0" xfId="40" applyFont="1"/>
    <xf numFmtId="0" fontId="35" fillId="0" borderId="0" xfId="41" applyFont="1"/>
    <xf numFmtId="0" fontId="29" fillId="0" borderId="0" xfId="41" applyFont="1"/>
    <xf numFmtId="0" fontId="3" fillId="0" borderId="0" xfId="46" applyFont="1" applyAlignment="1">
      <alignment horizontal="left"/>
    </xf>
    <xf numFmtId="0" fontId="2" fillId="0" borderId="0" xfId="47"/>
    <xf numFmtId="0" fontId="52" fillId="0" borderId="0" xfId="48" applyFont="1"/>
    <xf numFmtId="0" fontId="16" fillId="0" borderId="0" xfId="47" applyFont="1"/>
    <xf numFmtId="0" fontId="9" fillId="0" borderId="2" xfId="47" applyFont="1" applyBorder="1" applyAlignment="1">
      <alignment horizontal="right"/>
    </xf>
    <xf numFmtId="0" fontId="5" fillId="0" borderId="1" xfId="47" applyFont="1" applyBorder="1"/>
    <xf numFmtId="0" fontId="16" fillId="0" borderId="1" xfId="47" applyFont="1" applyBorder="1" applyAlignment="1">
      <alignment horizontal="center" vertical="center" wrapText="1"/>
    </xf>
    <xf numFmtId="0" fontId="16" fillId="0" borderId="1" xfId="47" quotePrefix="1" applyFont="1" applyBorder="1" applyAlignment="1">
      <alignment horizontal="center" vertical="center" wrapText="1"/>
    </xf>
    <xf numFmtId="0" fontId="5" fillId="0" borderId="0" xfId="47" applyFont="1"/>
    <xf numFmtId="0" fontId="16" fillId="0" borderId="0" xfId="47" applyFont="1" applyAlignment="1">
      <alignment horizontal="center" vertical="center" wrapText="1"/>
    </xf>
    <xf numFmtId="0" fontId="16" fillId="0" borderId="2" xfId="47" applyFont="1" applyBorder="1" applyAlignment="1">
      <alignment horizontal="center" vertical="center" wrapText="1"/>
    </xf>
    <xf numFmtId="0" fontId="10" fillId="0" borderId="0" xfId="49" applyFont="1" applyAlignment="1">
      <alignment horizontal="left"/>
    </xf>
    <xf numFmtId="0" fontId="10" fillId="0" borderId="0" xfId="49" applyFont="1"/>
    <xf numFmtId="1" fontId="10" fillId="0" borderId="0" xfId="50" applyNumberFormat="1" applyFont="1" applyAlignment="1">
      <alignment horizontal="right" indent="1"/>
    </xf>
    <xf numFmtId="166" fontId="10" fillId="0" borderId="0" xfId="50" applyNumberFormat="1" applyFont="1" applyAlignment="1">
      <alignment horizontal="right" indent="2"/>
    </xf>
    <xf numFmtId="0" fontId="5" fillId="0" borderId="0" xfId="49" applyFont="1"/>
    <xf numFmtId="0" fontId="9" fillId="0" borderId="0" xfId="49" applyFont="1" applyAlignment="1">
      <alignment horizontal="left"/>
    </xf>
    <xf numFmtId="1" fontId="58" fillId="0" borderId="0" xfId="50" applyNumberFormat="1" applyFont="1" applyAlignment="1">
      <alignment horizontal="right" indent="1"/>
    </xf>
    <xf numFmtId="166" fontId="58" fillId="0" borderId="0" xfId="50" applyNumberFormat="1" applyFont="1" applyAlignment="1">
      <alignment horizontal="right" indent="2"/>
    </xf>
    <xf numFmtId="166" fontId="2" fillId="0" borderId="0" xfId="47" applyNumberFormat="1"/>
    <xf numFmtId="0" fontId="13" fillId="0" borderId="0" xfId="49" applyFont="1"/>
    <xf numFmtId="0" fontId="5" fillId="0" borderId="0" xfId="49" applyFont="1" applyAlignment="1">
      <alignment horizontal="left" indent="1"/>
    </xf>
    <xf numFmtId="1" fontId="59" fillId="0" borderId="0" xfId="50" applyNumberFormat="1" applyFont="1" applyAlignment="1">
      <alignment horizontal="right" indent="1"/>
    </xf>
    <xf numFmtId="166" fontId="59" fillId="0" borderId="0" xfId="50" applyNumberFormat="1" applyFont="1" applyAlignment="1">
      <alignment horizontal="right" indent="2"/>
    </xf>
    <xf numFmtId="166" fontId="5" fillId="0" borderId="0" xfId="50" applyNumberFormat="1" applyAlignment="1">
      <alignment horizontal="right" indent="2"/>
    </xf>
    <xf numFmtId="1" fontId="5" fillId="0" borderId="0" xfId="50" applyNumberFormat="1" applyAlignment="1">
      <alignment horizontal="right" indent="1"/>
    </xf>
    <xf numFmtId="0" fontId="5" fillId="0" borderId="0" xfId="51" applyFont="1" applyAlignment="1">
      <alignment horizontal="left" indent="1"/>
    </xf>
    <xf numFmtId="0" fontId="9" fillId="0" borderId="0" xfId="49" applyFont="1"/>
    <xf numFmtId="166" fontId="5" fillId="0" borderId="0" xfId="47" applyNumberFormat="1" applyFont="1" applyAlignment="1">
      <alignment horizontal="right" indent="1"/>
    </xf>
    <xf numFmtId="166" fontId="5" fillId="0" borderId="0" xfId="47" applyNumberFormat="1" applyFont="1" applyAlignment="1">
      <alignment horizontal="right" indent="2"/>
    </xf>
    <xf numFmtId="0" fontId="5" fillId="0" borderId="0" xfId="52" applyFont="1"/>
    <xf numFmtId="0" fontId="5" fillId="0" borderId="0" xfId="52" applyFont="1" applyAlignment="1">
      <alignment horizontal="left" indent="1"/>
    </xf>
    <xf numFmtId="1" fontId="5" fillId="0" borderId="0" xfId="47" applyNumberFormat="1" applyFont="1" applyAlignment="1">
      <alignment horizontal="right" indent="1"/>
    </xf>
    <xf numFmtId="0" fontId="11" fillId="0" borderId="0" xfId="47" applyFont="1"/>
    <xf numFmtId="0" fontId="3" fillId="0" borderId="0" xfId="53" applyFont="1"/>
    <xf numFmtId="0" fontId="37" fillId="0" borderId="0" xfId="54" applyFont="1" applyAlignment="1">
      <alignment horizontal="left"/>
    </xf>
    <xf numFmtId="0" fontId="2" fillId="0" borderId="0" xfId="54" applyFont="1"/>
    <xf numFmtId="0" fontId="5" fillId="0" borderId="0" xfId="53"/>
    <xf numFmtId="0" fontId="29" fillId="0" borderId="0" xfId="54" applyFont="1"/>
    <xf numFmtId="0" fontId="5" fillId="0" borderId="0" xfId="54" applyFont="1"/>
    <xf numFmtId="0" fontId="29" fillId="0" borderId="0" xfId="53" applyFont="1"/>
    <xf numFmtId="0" fontId="9" fillId="0" borderId="0" xfId="54" applyFont="1" applyAlignment="1">
      <alignment horizontal="right"/>
    </xf>
    <xf numFmtId="0" fontId="29" fillId="0" borderId="1" xfId="54" applyFont="1" applyBorder="1"/>
    <xf numFmtId="0" fontId="5" fillId="0" borderId="1" xfId="54" applyFont="1" applyBorder="1"/>
    <xf numFmtId="0" fontId="38" fillId="0" borderId="1" xfId="22" applyFont="1" applyBorder="1" applyAlignment="1">
      <alignment horizontal="center" vertical="center" wrapText="1"/>
    </xf>
    <xf numFmtId="0" fontId="16" fillId="0" borderId="0" xfId="55" applyFont="1" applyAlignment="1">
      <alignment horizontal="center" vertical="center"/>
    </xf>
    <xf numFmtId="0" fontId="38" fillId="0" borderId="0" xfId="22" applyFont="1" applyAlignment="1">
      <alignment horizontal="center" vertical="center" wrapText="1"/>
    </xf>
    <xf numFmtId="0" fontId="16" fillId="0" borderId="0" xfId="55" quotePrefix="1" applyFont="1" applyAlignment="1">
      <alignment horizontal="center" vertical="center"/>
    </xf>
    <xf numFmtId="0" fontId="11" fillId="0" borderId="2" xfId="55" applyFont="1" applyBorder="1" applyAlignment="1">
      <alignment vertical="center"/>
    </xf>
    <xf numFmtId="0" fontId="16" fillId="0" borderId="2" xfId="55" applyFont="1" applyBorder="1" applyAlignment="1">
      <alignment horizontal="center" vertical="center"/>
    </xf>
    <xf numFmtId="0" fontId="38" fillId="0" borderId="2" xfId="22" applyFont="1" applyBorder="1" applyAlignment="1">
      <alignment horizontal="center" vertical="center" wrapText="1"/>
    </xf>
    <xf numFmtId="0" fontId="11" fillId="0" borderId="0" xfId="54" applyFont="1"/>
    <xf numFmtId="2" fontId="5" fillId="0" borderId="0" xfId="53" applyNumberFormat="1"/>
    <xf numFmtId="2" fontId="5" fillId="0" borderId="0" xfId="53" applyNumberFormat="1" applyAlignment="1">
      <alignment horizontal="right" indent="1"/>
    </xf>
    <xf numFmtId="0" fontId="62" fillId="0" borderId="0" xfId="54" applyFont="1" applyAlignment="1">
      <alignment horizontal="left"/>
    </xf>
    <xf numFmtId="2" fontId="10" fillId="0" borderId="0" xfId="53" applyNumberFormat="1" applyFont="1" applyAlignment="1">
      <alignment horizontal="right" indent="1"/>
    </xf>
    <xf numFmtId="2" fontId="10" fillId="0" borderId="0" xfId="53" applyNumberFormat="1" applyFont="1" applyAlignment="1">
      <alignment horizontal="right" indent="2"/>
    </xf>
    <xf numFmtId="0" fontId="35" fillId="0" borderId="0" xfId="54" applyFont="1"/>
    <xf numFmtId="2" fontId="5" fillId="0" borderId="0" xfId="53" applyNumberFormat="1" applyAlignment="1">
      <alignment horizontal="right" indent="2"/>
    </xf>
    <xf numFmtId="0" fontId="63" fillId="0" borderId="0" xfId="54" applyFont="1"/>
    <xf numFmtId="2" fontId="5" fillId="0" borderId="0" xfId="56" applyNumberFormat="1" applyFont="1" applyAlignment="1">
      <alignment horizontal="right" indent="1"/>
    </xf>
    <xf numFmtId="2" fontId="17" fillId="0" borderId="0" xfId="56" applyNumberFormat="1" applyFont="1" applyAlignment="1">
      <alignment horizontal="right"/>
    </xf>
    <xf numFmtId="166" fontId="62" fillId="0" borderId="0" xfId="54" applyNumberFormat="1" applyFont="1" applyAlignment="1">
      <alignment horizontal="center"/>
    </xf>
    <xf numFmtId="0" fontId="10" fillId="0" borderId="0" xfId="53" applyFont="1" applyAlignment="1">
      <alignment horizontal="right" indent="1"/>
    </xf>
    <xf numFmtId="0" fontId="5" fillId="0" borderId="2" xfId="53" applyBorder="1"/>
    <xf numFmtId="0" fontId="5" fillId="0" borderId="0" xfId="57"/>
    <xf numFmtId="0" fontId="24" fillId="0" borderId="0" xfId="0" applyFont="1"/>
    <xf numFmtId="0" fontId="42" fillId="0" borderId="0" xfId="58" applyFont="1"/>
    <xf numFmtId="0" fontId="43" fillId="0" borderId="0" xfId="59" applyFont="1"/>
    <xf numFmtId="0" fontId="66" fillId="0" borderId="0" xfId="58" applyFont="1"/>
    <xf numFmtId="0" fontId="24" fillId="0" borderId="0" xfId="59" applyFont="1"/>
    <xf numFmtId="0" fontId="38" fillId="0" borderId="0" xfId="58" applyFont="1"/>
    <xf numFmtId="0" fontId="38" fillId="0" borderId="0" xfId="59" applyFont="1"/>
    <xf numFmtId="0" fontId="67" fillId="0" borderId="0" xfId="59" applyFont="1"/>
    <xf numFmtId="0" fontId="67" fillId="0" borderId="0" xfId="59" applyFont="1" applyAlignment="1">
      <alignment horizontal="right"/>
    </xf>
    <xf numFmtId="0" fontId="21" fillId="0" borderId="0" xfId="59" applyFont="1" applyAlignment="1">
      <alignment horizontal="center" vertical="center"/>
    </xf>
    <xf numFmtId="0" fontId="21" fillId="0" borderId="0" xfId="59" quotePrefix="1" applyFont="1" applyAlignment="1">
      <alignment horizontal="center" vertical="center"/>
    </xf>
    <xf numFmtId="0" fontId="24" fillId="0" borderId="1" xfId="58" applyFont="1" applyBorder="1"/>
    <xf numFmtId="0" fontId="68" fillId="0" borderId="1" xfId="21" applyFont="1" applyBorder="1" applyAlignment="1">
      <alignment horizontal="center" vertical="center" wrapText="1"/>
    </xf>
    <xf numFmtId="0" fontId="68" fillId="0" borderId="1" xfId="21" quotePrefix="1" applyFont="1" applyBorder="1" applyAlignment="1">
      <alignment horizontal="center" vertical="center" wrapText="1"/>
    </xf>
    <xf numFmtId="0" fontId="34" fillId="0" borderId="1" xfId="58" quotePrefix="1" applyFont="1" applyBorder="1" applyAlignment="1">
      <alignment horizontal="center" vertical="center"/>
    </xf>
    <xf numFmtId="0" fontId="24" fillId="0" borderId="0" xfId="58" applyFont="1"/>
    <xf numFmtId="172" fontId="24" fillId="0" borderId="0" xfId="58" applyNumberFormat="1" applyFont="1"/>
    <xf numFmtId="166" fontId="24" fillId="0" borderId="0" xfId="60" applyNumberFormat="1" applyFont="1"/>
    <xf numFmtId="2" fontId="24" fillId="0" borderId="0" xfId="60" applyNumberFormat="1" applyFont="1"/>
    <xf numFmtId="0" fontId="68" fillId="0" borderId="0" xfId="21" applyFont="1" applyAlignment="1">
      <alignment horizontal="center" vertical="center" wrapText="1"/>
    </xf>
    <xf numFmtId="0" fontId="34" fillId="0" borderId="0" xfId="58" applyFont="1" applyAlignment="1">
      <alignment horizontal="center" vertical="center"/>
    </xf>
    <xf numFmtId="166" fontId="24" fillId="0" borderId="0" xfId="58" applyNumberFormat="1" applyFont="1"/>
    <xf numFmtId="0" fontId="35" fillId="0" borderId="0" xfId="12" applyFont="1" applyAlignment="1">
      <alignment horizontal="center" vertical="center"/>
    </xf>
    <xf numFmtId="0" fontId="68" fillId="0" borderId="2" xfId="21" applyFont="1" applyBorder="1" applyAlignment="1">
      <alignment horizontal="center" vertical="center" wrapText="1"/>
    </xf>
    <xf numFmtId="0" fontId="35" fillId="0" borderId="2" xfId="12" applyFont="1" applyBorder="1" applyAlignment="1">
      <alignment horizontal="center" vertical="center"/>
    </xf>
    <xf numFmtId="0" fontId="34" fillId="0" borderId="2" xfId="58" applyFont="1" applyBorder="1" applyAlignment="1">
      <alignment horizontal="center" vertical="center"/>
    </xf>
    <xf numFmtId="0" fontId="24" fillId="0" borderId="0" xfId="59" applyFont="1" applyAlignment="1">
      <alignment horizontal="center" vertical="center" wrapText="1"/>
    </xf>
    <xf numFmtId="0" fontId="34" fillId="0" borderId="0" xfId="58" applyFont="1" applyAlignment="1">
      <alignment vertical="center"/>
    </xf>
    <xf numFmtId="1" fontId="24" fillId="0" borderId="0" xfId="61" applyNumberFormat="1" applyFont="1" applyAlignment="1">
      <alignment horizontal="right" vertical="center"/>
    </xf>
    <xf numFmtId="166" fontId="24" fillId="0" borderId="0" xfId="58" applyNumberFormat="1" applyFont="1" applyAlignment="1">
      <alignment vertical="center"/>
    </xf>
    <xf numFmtId="3" fontId="49" fillId="0" borderId="4" xfId="62" applyNumberFormat="1" applyFont="1" applyBorder="1" applyAlignment="1">
      <alignment horizontal="center" vertical="center"/>
    </xf>
    <xf numFmtId="1" fontId="24" fillId="0" borderId="0" xfId="58" applyNumberFormat="1" applyFont="1"/>
    <xf numFmtId="3" fontId="69" fillId="0" borderId="4" xfId="62" applyNumberFormat="1" applyFont="1" applyBorder="1" applyAlignment="1">
      <alignment horizontal="center" vertical="center" wrapText="1"/>
    </xf>
    <xf numFmtId="0" fontId="34" fillId="0" borderId="0" xfId="58" applyFont="1" applyAlignment="1">
      <alignment vertical="center" wrapText="1"/>
    </xf>
    <xf numFmtId="166" fontId="24" fillId="0" borderId="0" xfId="61" applyNumberFormat="1" applyFont="1" applyAlignment="1">
      <alignment horizontal="right" vertical="center"/>
    </xf>
    <xf numFmtId="0" fontId="20" fillId="0" borderId="0" xfId="58" applyFont="1"/>
    <xf numFmtId="0" fontId="70" fillId="0" borderId="4" xfId="62" applyFont="1" applyBorder="1" applyAlignment="1">
      <alignment horizontal="center" vertical="center"/>
    </xf>
    <xf numFmtId="0" fontId="71" fillId="0" borderId="0" xfId="58" applyFont="1"/>
    <xf numFmtId="1" fontId="71" fillId="0" borderId="0" xfId="58" applyNumberFormat="1" applyFont="1"/>
    <xf numFmtId="2" fontId="38" fillId="0" borderId="0" xfId="58" applyNumberFormat="1" applyFont="1"/>
    <xf numFmtId="0" fontId="1" fillId="0" borderId="0" xfId="58"/>
    <xf numFmtId="0" fontId="43" fillId="0" borderId="0" xfId="58" applyFont="1"/>
    <xf numFmtId="0" fontId="58" fillId="0" borderId="0" xfId="58" applyFont="1" applyAlignment="1">
      <alignment horizontal="right"/>
    </xf>
    <xf numFmtId="0" fontId="72" fillId="0" borderId="1" xfId="58" applyFont="1" applyBorder="1" applyAlignment="1">
      <alignment horizontal="center" wrapText="1"/>
    </xf>
    <xf numFmtId="0" fontId="16" fillId="0" borderId="1" xfId="12" quotePrefix="1" applyFont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72" fillId="0" borderId="0" xfId="58" applyFont="1" applyAlignment="1">
      <alignment horizontal="center" wrapText="1"/>
    </xf>
    <xf numFmtId="0" fontId="16" fillId="0" borderId="2" xfId="12" applyFont="1" applyBorder="1" applyAlignment="1">
      <alignment horizontal="center" vertical="center" wrapText="1"/>
    </xf>
    <xf numFmtId="0" fontId="16" fillId="0" borderId="0" xfId="12" applyFont="1" applyAlignment="1">
      <alignment horizontal="center" vertical="center" wrapText="1"/>
    </xf>
    <xf numFmtId="0" fontId="62" fillId="0" borderId="0" xfId="29" applyFont="1"/>
    <xf numFmtId="1" fontId="20" fillId="0" borderId="0" xfId="58" applyNumberFormat="1" applyFont="1"/>
    <xf numFmtId="166" fontId="20" fillId="0" borderId="0" xfId="58" applyNumberFormat="1" applyFont="1" applyAlignment="1">
      <alignment horizontal="right" wrapText="1"/>
    </xf>
    <xf numFmtId="0" fontId="21" fillId="0" borderId="0" xfId="59" applyFont="1"/>
    <xf numFmtId="0" fontId="73" fillId="0" borderId="0" xfId="63" applyFont="1"/>
    <xf numFmtId="0" fontId="73" fillId="0" borderId="0" xfId="62" applyFont="1"/>
    <xf numFmtId="1" fontId="45" fillId="0" borderId="0" xfId="58" applyNumberFormat="1" applyFont="1"/>
    <xf numFmtId="166" fontId="45" fillId="0" borderId="0" xfId="58" applyNumberFormat="1" applyFont="1" applyAlignment="1">
      <alignment horizontal="right" wrapText="1"/>
    </xf>
    <xf numFmtId="0" fontId="74" fillId="0" borderId="0" xfId="59" applyFont="1"/>
    <xf numFmtId="166" fontId="74" fillId="0" borderId="0" xfId="59" applyNumberFormat="1" applyFont="1"/>
    <xf numFmtId="0" fontId="34" fillId="0" borderId="0" xfId="62" applyFont="1"/>
    <xf numFmtId="0" fontId="68" fillId="0" borderId="0" xfId="62" applyFont="1" applyAlignment="1">
      <alignment horizontal="left" wrapText="1" indent="1"/>
    </xf>
    <xf numFmtId="166" fontId="24" fillId="0" borderId="0" xfId="58" applyNumberFormat="1" applyFont="1" applyAlignment="1">
      <alignment horizontal="right" wrapText="1"/>
    </xf>
    <xf numFmtId="0" fontId="75" fillId="0" borderId="0" xfId="63" applyFont="1"/>
    <xf numFmtId="166" fontId="24" fillId="0" borderId="0" xfId="58" applyNumberFormat="1" applyFont="1" applyAlignment="1">
      <alignment wrapText="1"/>
    </xf>
    <xf numFmtId="166" fontId="24" fillId="0" borderId="0" xfId="59" applyNumberFormat="1" applyFont="1" applyAlignment="1">
      <alignment horizontal="right"/>
    </xf>
    <xf numFmtId="0" fontId="74" fillId="0" borderId="0" xfId="59" applyFont="1" applyAlignment="1">
      <alignment horizontal="right"/>
    </xf>
    <xf numFmtId="0" fontId="10" fillId="0" borderId="0" xfId="29" applyFont="1"/>
    <xf numFmtId="0" fontId="20" fillId="0" borderId="0" xfId="58" applyFont="1" applyAlignment="1">
      <alignment horizontal="right" indent="1"/>
    </xf>
    <xf numFmtId="166" fontId="20" fillId="0" borderId="0" xfId="58" applyNumberFormat="1" applyFont="1" applyAlignment="1">
      <alignment horizontal="right" indent="4"/>
    </xf>
    <xf numFmtId="0" fontId="45" fillId="0" borderId="0" xfId="58" applyFont="1" applyAlignment="1">
      <alignment horizontal="right" indent="1"/>
    </xf>
    <xf numFmtId="166" fontId="45" fillId="0" borderId="0" xfId="58" applyNumberFormat="1" applyFont="1" applyAlignment="1">
      <alignment horizontal="right" indent="4"/>
    </xf>
    <xf numFmtId="0" fontId="76" fillId="0" borderId="0" xfId="61" applyFont="1" applyAlignment="1">
      <alignment horizontal="left" wrapText="1" indent="1"/>
    </xf>
    <xf numFmtId="0" fontId="24" fillId="0" borderId="0" xfId="58" applyFont="1" applyAlignment="1">
      <alignment horizontal="right" indent="1"/>
    </xf>
    <xf numFmtId="166" fontId="24" fillId="0" borderId="0" xfId="58" applyNumberFormat="1" applyFont="1" applyAlignment="1">
      <alignment horizontal="right" indent="4"/>
    </xf>
    <xf numFmtId="0" fontId="45" fillId="0" borderId="0" xfId="61" applyFont="1"/>
    <xf numFmtId="0" fontId="76" fillId="0" borderId="0" xfId="58" applyFont="1" applyAlignment="1">
      <alignment horizontal="left" wrapText="1" indent="1"/>
    </xf>
    <xf numFmtId="166" fontId="21" fillId="0" borderId="0" xfId="59" applyNumberFormat="1" applyFont="1"/>
    <xf numFmtId="166" fontId="20" fillId="0" borderId="0" xfId="58" applyNumberFormat="1" applyFont="1" applyAlignment="1">
      <alignment horizontal="center"/>
    </xf>
    <xf numFmtId="172" fontId="24" fillId="0" borderId="0" xfId="58" applyNumberFormat="1" applyFont="1" applyAlignment="1">
      <alignment horizontal="left"/>
    </xf>
    <xf numFmtId="0" fontId="3" fillId="0" borderId="0" xfId="64" applyFont="1" applyAlignment="1">
      <alignment horizontal="left"/>
    </xf>
    <xf numFmtId="0" fontId="29" fillId="0" borderId="0" xfId="64" applyFont="1" applyAlignment="1">
      <alignment horizontal="left"/>
    </xf>
    <xf numFmtId="0" fontId="29" fillId="0" borderId="0" xfId="64" applyFont="1" applyAlignment="1">
      <alignment horizontal="center"/>
    </xf>
    <xf numFmtId="0" fontId="2" fillId="0" borderId="0" xfId="64"/>
    <xf numFmtId="0" fontId="29" fillId="0" borderId="0" xfId="64" applyFont="1"/>
    <xf numFmtId="0" fontId="11" fillId="0" borderId="0" xfId="64" applyFont="1"/>
    <xf numFmtId="0" fontId="11" fillId="0" borderId="0" xfId="64" applyFont="1" applyAlignment="1">
      <alignment horizontal="center"/>
    </xf>
    <xf numFmtId="0" fontId="9" fillId="0" borderId="0" xfId="64" applyFont="1" applyAlignment="1">
      <alignment horizontal="right"/>
    </xf>
    <xf numFmtId="0" fontId="11" fillId="0" borderId="1" xfId="64" applyFont="1" applyBorder="1"/>
    <xf numFmtId="0" fontId="11" fillId="0" borderId="1" xfId="64" applyFont="1" applyBorder="1" applyAlignment="1">
      <alignment vertical="center"/>
    </xf>
    <xf numFmtId="0" fontId="5" fillId="0" borderId="1" xfId="64" applyFont="1" applyBorder="1" applyAlignment="1">
      <alignment horizontal="center" vertical="center"/>
    </xf>
    <xf numFmtId="0" fontId="11" fillId="0" borderId="0" xfId="64" applyFont="1" applyAlignment="1">
      <alignment vertical="center"/>
    </xf>
    <xf numFmtId="0" fontId="5" fillId="0" borderId="2" xfId="64" applyFont="1" applyBorder="1" applyAlignment="1">
      <alignment horizontal="center" vertical="center"/>
    </xf>
    <xf numFmtId="0" fontId="10" fillId="0" borderId="0" xfId="64" applyFont="1"/>
    <xf numFmtId="0" fontId="5" fillId="0" borderId="0" xfId="65"/>
    <xf numFmtId="1" fontId="10" fillId="0" borderId="0" xfId="64" applyNumberFormat="1" applyFont="1" applyAlignment="1">
      <alignment horizontal="right" indent="3"/>
    </xf>
    <xf numFmtId="166" fontId="10" fillId="0" borderId="0" xfId="64" applyNumberFormat="1" applyFont="1" applyAlignment="1">
      <alignment horizontal="right" indent="2"/>
    </xf>
    <xf numFmtId="1" fontId="5" fillId="0" borderId="0" xfId="64" applyNumberFormat="1" applyFont="1" applyAlignment="1">
      <alignment horizontal="right" indent="3"/>
    </xf>
    <xf numFmtId="0" fontId="1" fillId="0" borderId="0" xfId="66" applyAlignment="1">
      <alignment horizontal="right" indent="2"/>
    </xf>
    <xf numFmtId="166" fontId="5" fillId="0" borderId="0" xfId="64" applyNumberFormat="1" applyFont="1" applyAlignment="1">
      <alignment horizontal="right" indent="2"/>
    </xf>
    <xf numFmtId="0" fontId="32" fillId="0" borderId="0" xfId="19" applyAlignment="1">
      <alignment vertical="center" wrapText="1"/>
    </xf>
    <xf numFmtId="0" fontId="5" fillId="0" borderId="0" xfId="67" applyFont="1" applyAlignment="1">
      <alignment horizontal="right" indent="3"/>
    </xf>
    <xf numFmtId="173" fontId="77" fillId="0" borderId="0" xfId="67" applyNumberFormat="1" applyFont="1" applyAlignment="1">
      <alignment horizontal="center"/>
    </xf>
    <xf numFmtId="173" fontId="9" fillId="0" borderId="0" xfId="67" applyNumberFormat="1" applyFont="1" applyAlignment="1">
      <alignment horizontal="right" indent="3"/>
    </xf>
    <xf numFmtId="166" fontId="9" fillId="0" borderId="0" xfId="67" applyNumberFormat="1" applyFont="1" applyAlignment="1">
      <alignment horizontal="right" indent="2"/>
    </xf>
    <xf numFmtId="0" fontId="5" fillId="0" borderId="0" xfId="64" applyFont="1"/>
    <xf numFmtId="43" fontId="49" fillId="0" borderId="0" xfId="6" applyFont="1" applyFill="1" applyBorder="1" applyAlignment="1">
      <alignment vertical="center"/>
    </xf>
    <xf numFmtId="0" fontId="3" fillId="0" borderId="0" xfId="7" applyFont="1" applyAlignment="1">
      <alignment horizontal="left" wrapText="1"/>
    </xf>
    <xf numFmtId="0" fontId="3" fillId="0" borderId="0" xfId="17" applyFont="1" applyAlignment="1">
      <alignment horizontal="left" wrapText="1"/>
    </xf>
    <xf numFmtId="0" fontId="35" fillId="0" borderId="1" xfId="12" quotePrefix="1" applyFont="1" applyBorder="1" applyAlignment="1">
      <alignment horizontal="center" vertical="center"/>
    </xf>
    <xf numFmtId="0" fontId="35" fillId="0" borderId="2" xfId="12" quotePrefix="1" applyFont="1" applyBorder="1" applyAlignment="1">
      <alignment horizontal="center" vertical="center"/>
    </xf>
    <xf numFmtId="15" fontId="16" fillId="0" borderId="1" xfId="12" quotePrefix="1" applyNumberFormat="1" applyFont="1" applyBorder="1" applyAlignment="1">
      <alignment horizontal="center" vertical="center"/>
    </xf>
    <xf numFmtId="0" fontId="16" fillId="0" borderId="1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" xfId="12" quotePrefix="1" applyFont="1" applyBorder="1" applyAlignment="1">
      <alignment horizontal="center" vertical="center" wrapText="1"/>
    </xf>
    <xf numFmtId="0" fontId="16" fillId="0" borderId="1" xfId="12" applyFont="1" applyBorder="1" applyAlignment="1">
      <alignment horizontal="center" vertical="center" wrapText="1"/>
    </xf>
    <xf numFmtId="0" fontId="16" fillId="0" borderId="2" xfId="12" applyFont="1" applyBorder="1" applyAlignment="1">
      <alignment horizontal="center" vertical="center" wrapText="1"/>
    </xf>
    <xf numFmtId="0" fontId="34" fillId="0" borderId="1" xfId="22" applyFont="1" applyBorder="1" applyAlignment="1">
      <alignment horizontal="center" vertical="center" wrapText="1"/>
    </xf>
    <xf numFmtId="0" fontId="34" fillId="0" borderId="2" xfId="22" applyFont="1" applyBorder="1" applyAlignment="1">
      <alignment horizontal="center" vertical="center" wrapText="1"/>
    </xf>
    <xf numFmtId="0" fontId="38" fillId="0" borderId="2" xfId="42" applyFont="1" applyBorder="1" applyAlignment="1">
      <alignment horizontal="center" wrapText="1"/>
    </xf>
    <xf numFmtId="0" fontId="38" fillId="0" borderId="3" xfId="42" applyFont="1" applyBorder="1" applyAlignment="1">
      <alignment horizontal="center" wrapText="1"/>
    </xf>
    <xf numFmtId="0" fontId="38" fillId="0" borderId="0" xfId="42" applyFont="1" applyAlignment="1">
      <alignment horizontal="center" wrapText="1"/>
    </xf>
    <xf numFmtId="0" fontId="16" fillId="0" borderId="3" xfId="55" applyFont="1" applyBorder="1" applyAlignment="1">
      <alignment horizontal="center" vertical="center"/>
    </xf>
  </cellXfs>
  <cellStyles count="69">
    <cellStyle name="Comma" xfId="6" builtinId="3"/>
    <cellStyle name="Comma 11 2" xfId="16"/>
    <cellStyle name="Comma 17 2" xfId="10"/>
    <cellStyle name="Comma 2" xfId="36"/>
    <cellStyle name="Comma 3 2 5 4 2" xfId="67"/>
    <cellStyle name="Comma 8" xfId="68"/>
    <cellStyle name="Comma_Bieu 012011" xfId="43"/>
    <cellStyle name="Comma_Bieu 012011 2 3" xfId="45"/>
    <cellStyle name="Normal" xfId="0" builtinId="0"/>
    <cellStyle name="Normal - Style1 3" xfId="32"/>
    <cellStyle name="Normal 10 2 2 2 2" xfId="8"/>
    <cellStyle name="Normal 10 2 2 2 3" xfId="28"/>
    <cellStyle name="Normal 10 2 2 2 4 2" xfId="62"/>
    <cellStyle name="Normal 10 2 2 2 5" xfId="58"/>
    <cellStyle name="Normal 10 2 2 2 5 2" xfId="61"/>
    <cellStyle name="Normal 10 4 2 2 2" xfId="63"/>
    <cellStyle name="Normal 10 4 2 3" xfId="59"/>
    <cellStyle name="Normal 11 4" xfId="19"/>
    <cellStyle name="Normal 15" xfId="15"/>
    <cellStyle name="Normal 153 2 2" xfId="66"/>
    <cellStyle name="Normal 154 2" xfId="2"/>
    <cellStyle name="Normal 155 2" xfId="13"/>
    <cellStyle name="Normal 156" xfId="22"/>
    <cellStyle name="Normal 157 2" xfId="42"/>
    <cellStyle name="Normal 2 13 2" xfId="65"/>
    <cellStyle name="Normal 2 16 2" xfId="21"/>
    <cellStyle name="Normal 2 7 2" xfId="31"/>
    <cellStyle name="Normal 3 2 2 2 2" xfId="27"/>
    <cellStyle name="Normal 3 2 2 2 2 2" xfId="35"/>
    <cellStyle name="Normal 3 2 2 2 2 3" xfId="39"/>
    <cellStyle name="Normal 3 3" xfId="38"/>
    <cellStyle name="Normal 7" xfId="3"/>
    <cellStyle name="Normal 7 4 2" xfId="51"/>
    <cellStyle name="Normal_02NN" xfId="1"/>
    <cellStyle name="Normal_03&amp;04CN" xfId="9"/>
    <cellStyle name="Normal_05XD 2" xfId="47"/>
    <cellStyle name="Normal_05XD_Dautu(6-2011)" xfId="14"/>
    <cellStyle name="Normal_05XD_Dautu(6-2011) 2" xfId="52"/>
    <cellStyle name="Normal_06DTNN 2" xfId="64"/>
    <cellStyle name="Normal_07Dulich11 2" xfId="34"/>
    <cellStyle name="Normal_07gia" xfId="54"/>
    <cellStyle name="Normal_07gia 2" xfId="55"/>
    <cellStyle name="Normal_07VT 2" xfId="25"/>
    <cellStyle name="Normal_08-12TM" xfId="40"/>
    <cellStyle name="Normal_08tmt3" xfId="20"/>
    <cellStyle name="Normal_08tmt3 2" xfId="24"/>
    <cellStyle name="Normal_08tmt3_VT- TM Diep" xfId="23"/>
    <cellStyle name="Normal_Bctiendo2000" xfId="5"/>
    <cellStyle name="Normal_Bctiendo2000_GDPQuyI" xfId="4"/>
    <cellStyle name="Normal_Book2" xfId="56"/>
    <cellStyle name="Normal_Dau tu 2" xfId="50"/>
    <cellStyle name="Normal_Gui Vu TH-Bao cao nhanh VDT 2006" xfId="49"/>
    <cellStyle name="Normal_nhanh sap xep lai 2 2" xfId="33"/>
    <cellStyle name="Normal_nhanh sap xep lai 3" xfId="41"/>
    <cellStyle name="Normal_Sheet1" xfId="11"/>
    <cellStyle name="Normal_solieu gdp 2 2" xfId="29"/>
    <cellStyle name="Normal_SPT3-96" xfId="12"/>
    <cellStyle name="Normal_SPT3-96_Bieu 012011 2" xfId="48"/>
    <cellStyle name="Normal_SPT3-96_Bieudautu_Dautu(6-2011)" xfId="46"/>
    <cellStyle name="Normal_SPT3-96_Van tai12.2010 2" xfId="30"/>
    <cellStyle name="Normal_Tieu thu-Ton kho thang 7.2012 (dieu chinh)" xfId="18"/>
    <cellStyle name="Normal_Xl0000008" xfId="37"/>
    <cellStyle name="Normal_Xl0000107" xfId="17"/>
    <cellStyle name="Normal_Xl0000141" xfId="7"/>
    <cellStyle name="Normal_Xl0000156" xfId="26"/>
    <cellStyle name="Normal_Xl0000163" xfId="53"/>
    <cellStyle name="Normal_Xl0000163 2" xfId="57"/>
    <cellStyle name="Normal_Xl0000203" xfId="44"/>
    <cellStyle name="Percent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  <sheetName val="Du_lieu"/>
      <sheetName val="KH-Q1,Q2,01"/>
      <sheetName val="DI-ESTI"/>
      <sheetName val="NN95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THKP"/>
      <sheetName val="gia vt,nc,may"/>
      <sheetName val="CHITIET VL-NC"/>
      <sheetName val="DON GIA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DT1"/>
      <sheetName val="_IBASE2.XLS}BHXH"/>
      <sheetName val="_IBASE2.XLS_Tong hop Matduong"/>
      <sheetName val="_IBASE2.XLS䁝BC6tT17"/>
      <sheetName val="Km282-Km_x0003__3"/>
      <sheetName val="Cong tron D7_"/>
      <sheetName val="°_nh"/>
      <sheetName val="XXXXXX_X"/>
      <sheetName val="_IBASE2.XLS뭝êm283-Km284"/>
      <sheetName val="_IBASE2_XLSѝTNHNoi"/>
      <sheetName val="_IBASE2_XLS}BHXH"/>
      <sheetName val="L_gngT2"/>
      <sheetName val="HDong ԰_x0000_"/>
      <sheetName val="c¨"/>
      <sheetName val="cØ"/>
      <sheetName val="BK-C T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Cong tron۬_x0000_100"/>
      <sheetName val="GiaVL"/>
      <sheetName val="Cong tron D100_x000e__x0000__x0000_Cong tron D150"/>
      <sheetName val="CHITIET VL-NC-TT1p"/>
      <sheetName val="TONGKE3p"/>
      <sheetName val="K&amp;D02-2 (2)"/>
      <sheetName val="CTbe tong"/>
      <sheetName val="CTDZ 0.4+cto"/>
      <sheetName val="Sat tron"/>
      <sheetName val="Candoi-60-342"/>
      <sheetName val="9cauTV"/>
      <sheetName val="DN"/>
      <sheetName val="VP-MM"/>
      <sheetName val="BC6tT52 (_x0000__x0000_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BTHDT_TBA_x000d___THXL_DZcaothe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Biểu 02"/>
      <sheetName val="Phamcap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Cong tron۬"/>
      <sheetName val="M 67"/>
      <sheetName val="Soqu_x0005_??"/>
      <sheetName val="GIA 뭼U_x0000__x0000_"/>
      <sheetName val="ZDCBK"/>
      <sheetName val="Tai trong"/>
      <sheetName val="M"/>
      <sheetName val="QDcua HD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_x0000__x0000__x0000__x0000__x0005__x0000__x0000__x0000_"/>
      <sheetName val="NK_x0000_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Km83-嘀m28ｄ"/>
      <sheetName val="GIA 뭼U"/>
      <sheetName val="Phu cap trach n_x0005_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456</v>
          </cell>
          <cell r="AL66" t="str">
            <v>500</v>
          </cell>
          <cell r="AM66">
            <v>1</v>
          </cell>
          <cell r="AN66">
            <v>17.2</v>
          </cell>
          <cell r="AO66">
            <v>17.199996948242188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 refreshError="1"/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>
        <row r="7">
          <cell r="AH7" t="str">
            <v>SP1</v>
          </cell>
        </row>
      </sheetData>
      <sheetData sheetId="106">
        <row r="7">
          <cell r="AH7" t="str">
            <v>SP1</v>
          </cell>
        </row>
      </sheetData>
      <sheetData sheetId="107">
        <row r="7">
          <cell r="AH7" t="str">
            <v>SP1</v>
          </cell>
        </row>
      </sheetData>
      <sheetData sheetId="108">
        <row r="7">
          <cell r="AH7" t="str">
            <v>SP1</v>
          </cell>
        </row>
      </sheetData>
      <sheetData sheetId="109">
        <row r="7">
          <cell r="AH7" t="str">
            <v>SP1</v>
          </cell>
        </row>
      </sheetData>
      <sheetData sheetId="110">
        <row r="7">
          <cell r="AH7" t="str">
            <v>SP1</v>
          </cell>
        </row>
      </sheetData>
      <sheetData sheetId="111">
        <row r="7">
          <cell r="AH7" t="str">
            <v>SP1</v>
          </cell>
        </row>
      </sheetData>
      <sheetData sheetId="112">
        <row r="7">
          <cell r="AH7" t="str">
            <v>SP1</v>
          </cell>
        </row>
      </sheetData>
      <sheetData sheetId="113">
        <row r="7">
          <cell r="AH7" t="str">
            <v>SP1</v>
          </cell>
        </row>
      </sheetData>
      <sheetData sheetId="114">
        <row r="7">
          <cell r="AH7" t="str">
            <v>SP1</v>
          </cell>
        </row>
      </sheetData>
      <sheetData sheetId="115">
        <row r="7">
          <cell r="AH7" t="str">
            <v>SP1</v>
          </cell>
        </row>
      </sheetData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>
        <row r="7">
          <cell r="AI7">
            <v>10000</v>
          </cell>
        </row>
      </sheetData>
      <sheetData sheetId="140">
        <row r="7">
          <cell r="AH7" t="str">
            <v>SP1</v>
          </cell>
        </row>
      </sheetData>
      <sheetData sheetId="141">
        <row r="7">
          <cell r="AH7" t="str">
            <v>SP1</v>
          </cell>
        </row>
      </sheetData>
      <sheetData sheetId="142">
        <row r="7">
          <cell r="AH7" t="str">
            <v>SP1</v>
          </cell>
        </row>
      </sheetData>
      <sheetData sheetId="143">
        <row r="7">
          <cell r="AH7" t="str">
            <v>SP1</v>
          </cell>
        </row>
      </sheetData>
      <sheetData sheetId="144">
        <row r="7">
          <cell r="AH7" t="str">
            <v>SP1</v>
          </cell>
        </row>
      </sheetData>
      <sheetData sheetId="145">
        <row r="7">
          <cell r="AH7" t="str">
            <v>SP1</v>
          </cell>
        </row>
      </sheetData>
      <sheetData sheetId="146">
        <row r="7">
          <cell r="AH7" t="str">
            <v>SP1</v>
          </cell>
        </row>
      </sheetData>
      <sheetData sheetId="147">
        <row r="7">
          <cell r="AH7" t="str">
            <v>SP1</v>
          </cell>
        </row>
      </sheetData>
      <sheetData sheetId="148">
        <row r="7">
          <cell r="AH7" t="str">
            <v>SP1</v>
          </cell>
        </row>
      </sheetData>
      <sheetData sheetId="149">
        <row r="7">
          <cell r="AH7" t="str">
            <v>SP1</v>
          </cell>
        </row>
      </sheetData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H7" t="str">
            <v>SP1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H7" t="str">
            <v>SP1</v>
          </cell>
        </row>
      </sheetData>
      <sheetData sheetId="194">
        <row r="7">
          <cell r="AH7" t="str">
            <v>SP1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 refreshError="1"/>
      <sheetData sheetId="219">
        <row r="7">
          <cell r="AH7" t="str">
            <v>SP1</v>
          </cell>
        </row>
      </sheetData>
      <sheetData sheetId="220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>
        <row r="7">
          <cell r="AI7">
            <v>10000</v>
          </cell>
        </row>
      </sheetData>
      <sheetData sheetId="293">
        <row r="7">
          <cell r="AH7" t="str">
            <v>SP1</v>
          </cell>
        </row>
      </sheetData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>
        <row r="7">
          <cell r="AH7" t="str">
            <v>SP1</v>
          </cell>
        </row>
      </sheetData>
      <sheetData sheetId="308">
        <row r="7">
          <cell r="AH7" t="str">
            <v>SP1</v>
          </cell>
        </row>
      </sheetData>
      <sheetData sheetId="309">
        <row r="7">
          <cell r="AH7" t="str">
            <v>SP1</v>
          </cell>
        </row>
      </sheetData>
      <sheetData sheetId="310">
        <row r="7">
          <cell r="AH7" t="str">
            <v>SP1</v>
          </cell>
        </row>
      </sheetData>
      <sheetData sheetId="311">
        <row r="7">
          <cell r="AH7" t="str">
            <v>SP1</v>
          </cell>
        </row>
      </sheetData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>
        <row r="7">
          <cell r="AH7" t="str">
            <v>SP1</v>
          </cell>
        </row>
      </sheetData>
      <sheetData sheetId="383">
        <row r="7">
          <cell r="AH7" t="str">
            <v>SP1</v>
          </cell>
        </row>
      </sheetData>
      <sheetData sheetId="384">
        <row r="7">
          <cell r="AH7" t="str">
            <v>SP1</v>
          </cell>
        </row>
      </sheetData>
      <sheetData sheetId="385">
        <row r="7">
          <cell r="AH7" t="str">
            <v>SP1</v>
          </cell>
        </row>
      </sheetData>
      <sheetData sheetId="386">
        <row r="7">
          <cell r="AH7" t="str">
            <v>SP1</v>
          </cell>
        </row>
      </sheetData>
      <sheetData sheetId="387">
        <row r="7">
          <cell r="AH7" t="str">
            <v>SP1</v>
          </cell>
        </row>
      </sheetData>
      <sheetData sheetId="388">
        <row r="7">
          <cell r="AH7" t="str">
            <v>SP1</v>
          </cell>
        </row>
      </sheetData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I7">
            <v>10000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I7">
            <v>10000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>
        <row r="7">
          <cell r="AH7" t="str">
            <v>SP1</v>
          </cell>
        </row>
      </sheetData>
      <sheetData sheetId="711" refreshError="1"/>
      <sheetData sheetId="712"/>
      <sheetData sheetId="713">
        <row r="7">
          <cell r="AH7" t="str">
            <v>SP1</v>
          </cell>
        </row>
      </sheetData>
      <sheetData sheetId="714"/>
      <sheetData sheetId="715">
        <row r="7">
          <cell r="AH7" t="str">
            <v>SP1</v>
          </cell>
        </row>
      </sheetData>
      <sheetData sheetId="716">
        <row r="7">
          <cell r="AH7" t="str">
            <v>SP1</v>
          </cell>
        </row>
      </sheetData>
      <sheetData sheetId="717">
        <row r="7">
          <cell r="AH7" t="str">
            <v>SP1</v>
          </cell>
        </row>
      </sheetData>
      <sheetData sheetId="718">
        <row r="7">
          <cell r="AH7" t="str">
            <v>SP1</v>
          </cell>
        </row>
      </sheetData>
      <sheetData sheetId="719">
        <row r="7">
          <cell r="AH7" t="str">
            <v>SP1</v>
          </cell>
        </row>
      </sheetData>
      <sheetData sheetId="720">
        <row r="7">
          <cell r="AH7" t="str">
            <v>SP1</v>
          </cell>
        </row>
      </sheetData>
      <sheetData sheetId="721">
        <row r="7">
          <cell r="AH7" t="str">
            <v>SP1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I7">
            <v>10000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H7" t="str">
            <v>SP1</v>
          </cell>
        </row>
      </sheetData>
      <sheetData sheetId="734">
        <row r="7">
          <cell r="AI7">
            <v>10000</v>
          </cell>
        </row>
      </sheetData>
      <sheetData sheetId="735"/>
      <sheetData sheetId="736"/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I7">
            <v>10000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>
        <row r="7">
          <cell r="AH7" t="str">
            <v>SP1</v>
          </cell>
        </row>
      </sheetData>
      <sheetData sheetId="743">
        <row r="7">
          <cell r="AH7" t="str">
            <v>SP1</v>
          </cell>
        </row>
      </sheetData>
      <sheetData sheetId="744">
        <row r="7">
          <cell r="AH7" t="str">
            <v>SP1</v>
          </cell>
        </row>
      </sheetData>
      <sheetData sheetId="745">
        <row r="7">
          <cell r="AH7" t="str">
            <v>SP1</v>
          </cell>
        </row>
      </sheetData>
      <sheetData sheetId="746">
        <row r="7">
          <cell r="AH7" t="str">
            <v>SP1</v>
          </cell>
        </row>
      </sheetData>
      <sheetData sheetId="747">
        <row r="7">
          <cell r="AH7" t="str">
            <v>SP1</v>
          </cell>
        </row>
      </sheetData>
      <sheetData sheetId="748">
        <row r="7">
          <cell r="AI7">
            <v>10000</v>
          </cell>
        </row>
      </sheetData>
      <sheetData sheetId="749">
        <row r="7">
          <cell r="AH7" t="str">
            <v>SP1</v>
          </cell>
        </row>
      </sheetData>
      <sheetData sheetId="750">
        <row r="7">
          <cell r="AH7" t="str">
            <v>SP1</v>
          </cell>
        </row>
      </sheetData>
      <sheetData sheetId="751">
        <row r="7">
          <cell r="AH7" t="str">
            <v>SP1</v>
          </cell>
        </row>
      </sheetData>
      <sheetData sheetId="752">
        <row r="7">
          <cell r="AH7" t="str">
            <v>SP1</v>
          </cell>
        </row>
      </sheetData>
      <sheetData sheetId="753" refreshError="1"/>
      <sheetData sheetId="754">
        <row r="7">
          <cell r="AH7" t="str">
            <v>SP1</v>
          </cell>
        </row>
      </sheetData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>
        <row r="7">
          <cell r="AI7">
            <v>10000</v>
          </cell>
        </row>
      </sheetData>
      <sheetData sheetId="795">
        <row r="7">
          <cell r="AI7">
            <v>10000</v>
          </cell>
        </row>
      </sheetData>
      <sheetData sheetId="796" refreshError="1"/>
      <sheetData sheetId="797" refreshError="1"/>
      <sheetData sheetId="798" refreshError="1"/>
      <sheetData sheetId="799"/>
      <sheetData sheetId="800" refreshError="1"/>
      <sheetData sheetId="801">
        <row r="7">
          <cell r="AH7" t="str">
            <v>SP1</v>
          </cell>
        </row>
      </sheetData>
      <sheetData sheetId="802" refreshError="1"/>
      <sheetData sheetId="803" refreshError="1"/>
      <sheetData sheetId="804">
        <row r="7">
          <cell r="AH7" t="str">
            <v>SP1</v>
          </cell>
        </row>
      </sheetData>
      <sheetData sheetId="805">
        <row r="7">
          <cell r="AH7" t="str">
            <v>SP1</v>
          </cell>
        </row>
      </sheetData>
      <sheetData sheetId="806" refreshError="1"/>
      <sheetData sheetId="807">
        <row r="7">
          <cell r="AI7">
            <v>10000</v>
          </cell>
        </row>
      </sheetData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>
        <row r="7">
          <cell r="AI7">
            <v>10000</v>
          </cell>
        </row>
      </sheetData>
      <sheetData sheetId="892">
        <row r="7">
          <cell r="AI7">
            <v>10000</v>
          </cell>
        </row>
      </sheetData>
      <sheetData sheetId="893">
        <row r="7">
          <cell r="AI7">
            <v>10000</v>
          </cell>
        </row>
      </sheetData>
      <sheetData sheetId="894">
        <row r="7">
          <cell r="AI7">
            <v>10000</v>
          </cell>
        </row>
      </sheetData>
      <sheetData sheetId="895">
        <row r="7">
          <cell r="AI7">
            <v>10000</v>
          </cell>
        </row>
      </sheetData>
      <sheetData sheetId="896">
        <row r="7">
          <cell r="AI7">
            <v>10000</v>
          </cell>
        </row>
      </sheetData>
      <sheetData sheetId="897">
        <row r="7">
          <cell r="AI7">
            <v>10000</v>
          </cell>
        </row>
      </sheetData>
      <sheetData sheetId="898">
        <row r="7">
          <cell r="AI7">
            <v>10000</v>
          </cell>
        </row>
      </sheetData>
      <sheetData sheetId="899">
        <row r="7">
          <cell r="AH7" t="str">
            <v>SP1</v>
          </cell>
        </row>
      </sheetData>
      <sheetData sheetId="900">
        <row r="7">
          <cell r="AH7" t="str">
            <v>SP1</v>
          </cell>
        </row>
      </sheetData>
      <sheetData sheetId="901">
        <row r="7">
          <cell r="AH7" t="str">
            <v>SP1</v>
          </cell>
        </row>
      </sheetData>
      <sheetData sheetId="902">
        <row r="7">
          <cell r="AI7">
            <v>10000</v>
          </cell>
        </row>
      </sheetData>
      <sheetData sheetId="903">
        <row r="7">
          <cell r="AH7" t="str">
            <v>SP1</v>
          </cell>
        </row>
      </sheetData>
      <sheetData sheetId="904"/>
      <sheetData sheetId="905">
        <row r="7">
          <cell r="AH7" t="str">
            <v>SP1</v>
          </cell>
        </row>
      </sheetData>
      <sheetData sheetId="906">
        <row r="7">
          <cell r="AH7" t="str">
            <v>SP1</v>
          </cell>
        </row>
      </sheetData>
      <sheetData sheetId="907">
        <row r="7">
          <cell r="AH7" t="str">
            <v>SP1</v>
          </cell>
        </row>
      </sheetData>
      <sheetData sheetId="908">
        <row r="7">
          <cell r="AH7" t="str">
            <v>SP1</v>
          </cell>
        </row>
      </sheetData>
      <sheetData sheetId="909">
        <row r="7">
          <cell r="AH7" t="str">
            <v>SP1</v>
          </cell>
        </row>
      </sheetData>
      <sheetData sheetId="910">
        <row r="7">
          <cell r="AI7">
            <v>10000</v>
          </cell>
        </row>
      </sheetData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>
        <row r="7">
          <cell r="AI7">
            <v>10000</v>
          </cell>
        </row>
      </sheetData>
      <sheetData sheetId="1007">
        <row r="7">
          <cell r="AI7">
            <v>10000</v>
          </cell>
        </row>
      </sheetData>
      <sheetData sheetId="1008">
        <row r="7">
          <cell r="AI7">
            <v>10000</v>
          </cell>
        </row>
      </sheetData>
      <sheetData sheetId="1009">
        <row r="7">
          <cell r="AI7">
            <v>10000</v>
          </cell>
        </row>
      </sheetData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>
        <row r="7">
          <cell r="AI7">
            <v>10000</v>
          </cell>
        </row>
      </sheetData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7">
          <cell r="AI7">
            <v>10000</v>
          </cell>
        </row>
      </sheetData>
      <sheetData sheetId="1671">
        <row r="7">
          <cell r="AI7">
            <v>10000</v>
          </cell>
        </row>
      </sheetData>
      <sheetData sheetId="1672">
        <row r="7">
          <cell r="AI7">
            <v>10000</v>
          </cell>
        </row>
      </sheetData>
      <sheetData sheetId="1673">
        <row r="7">
          <cell r="AI7">
            <v>10000</v>
          </cell>
        </row>
      </sheetData>
      <sheetData sheetId="1674">
        <row r="7">
          <cell r="AI7">
            <v>10000</v>
          </cell>
        </row>
      </sheetData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>
        <row r="7">
          <cell r="AI7">
            <v>10000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I7">
            <v>10000</v>
          </cell>
        </row>
      </sheetData>
      <sheetData sheetId="1696">
        <row r="7">
          <cell r="AI7">
            <v>10000</v>
          </cell>
        </row>
      </sheetData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>
        <row r="7">
          <cell r="AH7" t="str">
            <v>SP1</v>
          </cell>
        </row>
      </sheetData>
      <sheetData sheetId="1710" refreshError="1"/>
      <sheetData sheetId="1711" refreshError="1"/>
      <sheetData sheetId="1712">
        <row r="7">
          <cell r="AI7">
            <v>10000</v>
          </cell>
        </row>
      </sheetData>
      <sheetData sheetId="1713"/>
      <sheetData sheetId="1714" refreshError="1"/>
      <sheetData sheetId="1715" refreshError="1"/>
      <sheetData sheetId="1716">
        <row r="7">
          <cell r="AH7" t="str">
            <v>SP1</v>
          </cell>
        </row>
      </sheetData>
      <sheetData sheetId="1717" refreshError="1"/>
      <sheetData sheetId="1718" refreshError="1"/>
      <sheetData sheetId="1719" refreshError="1"/>
      <sheetData sheetId="1720">
        <row r="7">
          <cell r="AH7" t="str">
            <v>SP1</v>
          </cell>
        </row>
      </sheetData>
      <sheetData sheetId="1721">
        <row r="7">
          <cell r="AI7">
            <v>10000</v>
          </cell>
        </row>
      </sheetData>
      <sheetData sheetId="1722">
        <row r="7">
          <cell r="AI7">
            <v>10000</v>
          </cell>
        </row>
      </sheetData>
      <sheetData sheetId="1723">
        <row r="7">
          <cell r="AI7">
            <v>10000</v>
          </cell>
        </row>
      </sheetData>
      <sheetData sheetId="1724">
        <row r="7">
          <cell r="AH7" t="str">
            <v>SP1</v>
          </cell>
        </row>
      </sheetData>
      <sheetData sheetId="1725">
        <row r="7">
          <cell r="AH7" t="str">
            <v>SP1</v>
          </cell>
        </row>
      </sheetData>
      <sheetData sheetId="1726" refreshError="1"/>
      <sheetData sheetId="1727">
        <row r="7">
          <cell r="AI7">
            <v>10000</v>
          </cell>
        </row>
      </sheetData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>
        <row r="7">
          <cell r="AI7">
            <v>10000</v>
          </cell>
        </row>
      </sheetData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>
        <row r="7">
          <cell r="AH7" t="str">
            <v>SP1</v>
          </cell>
        </row>
      </sheetData>
      <sheetData sheetId="1744" refreshError="1"/>
      <sheetData sheetId="1745" refreshError="1"/>
      <sheetData sheetId="1746">
        <row r="7">
          <cell r="AH7" t="str">
            <v>SP1</v>
          </cell>
        </row>
      </sheetData>
      <sheetData sheetId="1747" refreshError="1"/>
      <sheetData sheetId="1748">
        <row r="7">
          <cell r="AI7">
            <v>10000</v>
          </cell>
        </row>
      </sheetData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>
        <row r="7">
          <cell r="AH7" t="str">
            <v>SP1</v>
          </cell>
        </row>
      </sheetData>
      <sheetData sheetId="1756" refreshError="1"/>
      <sheetData sheetId="1757"/>
      <sheetData sheetId="1758" refreshError="1"/>
      <sheetData sheetId="1759" refreshError="1"/>
      <sheetData sheetId="1760" refreshError="1"/>
      <sheetData sheetId="1761" refreshError="1"/>
      <sheetData sheetId="1762">
        <row r="7">
          <cell r="AI7">
            <v>10000</v>
          </cell>
        </row>
      </sheetData>
      <sheetData sheetId="1763" refreshError="1"/>
      <sheetData sheetId="1764" refreshError="1"/>
      <sheetData sheetId="1765" refreshError="1"/>
      <sheetData sheetId="1766" refreshError="1"/>
      <sheetData sheetId="1767">
        <row r="7">
          <cell r="AI7">
            <v>10000</v>
          </cell>
        </row>
      </sheetData>
      <sheetData sheetId="1768" refreshError="1"/>
      <sheetData sheetId="1769" refreshError="1"/>
      <sheetData sheetId="1770" refreshError="1"/>
      <sheetData sheetId="1771" refreshError="1"/>
      <sheetData sheetId="1772">
        <row r="7">
          <cell r="AI7">
            <v>10000</v>
          </cell>
        </row>
      </sheetData>
      <sheetData sheetId="1773" refreshError="1"/>
      <sheetData sheetId="1774">
        <row r="7">
          <cell r="AI7">
            <v>10000</v>
          </cell>
        </row>
      </sheetData>
      <sheetData sheetId="1775">
        <row r="7">
          <cell r="AH7" t="str">
            <v>SP1</v>
          </cell>
        </row>
      </sheetData>
      <sheetData sheetId="1776">
        <row r="7">
          <cell r="AI7">
            <v>10000</v>
          </cell>
        </row>
      </sheetData>
      <sheetData sheetId="1777">
        <row r="7">
          <cell r="AI7">
            <v>10000</v>
          </cell>
        </row>
      </sheetData>
      <sheetData sheetId="1778" refreshError="1"/>
      <sheetData sheetId="1779">
        <row r="7">
          <cell r="AH7" t="str">
            <v>SP1</v>
          </cell>
        </row>
      </sheetData>
      <sheetData sheetId="1780">
        <row r="7">
          <cell r="AH7" t="str">
            <v>SP1</v>
          </cell>
        </row>
      </sheetData>
      <sheetData sheetId="1781">
        <row r="7">
          <cell r="AI7">
            <v>10000</v>
          </cell>
        </row>
      </sheetData>
      <sheetData sheetId="1782">
        <row r="7">
          <cell r="AI7">
            <v>10000</v>
          </cell>
        </row>
      </sheetData>
      <sheetData sheetId="1783">
        <row r="7">
          <cell r="AI7">
            <v>10000</v>
          </cell>
        </row>
      </sheetData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>
        <row r="7">
          <cell r="AI7">
            <v>10000</v>
          </cell>
        </row>
      </sheetData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>
        <row r="7">
          <cell r="AI7">
            <v>10000</v>
          </cell>
        </row>
      </sheetData>
      <sheetData sheetId="1818">
        <row r="7">
          <cell r="AI7">
            <v>10000</v>
          </cell>
        </row>
      </sheetData>
      <sheetData sheetId="1819">
        <row r="7">
          <cell r="AI7">
            <v>10000</v>
          </cell>
        </row>
      </sheetData>
      <sheetData sheetId="1820">
        <row r="7">
          <cell r="AH7" t="str">
            <v>SP1</v>
          </cell>
        </row>
      </sheetData>
      <sheetData sheetId="1821">
        <row r="7">
          <cell r="AH7" t="str">
            <v>SP1</v>
          </cell>
        </row>
      </sheetData>
      <sheetData sheetId="1822">
        <row r="7">
          <cell r="AI7">
            <v>10000</v>
          </cell>
        </row>
      </sheetData>
      <sheetData sheetId="1823">
        <row r="7">
          <cell r="AI7">
            <v>10000</v>
          </cell>
        </row>
      </sheetData>
      <sheetData sheetId="1824">
        <row r="7">
          <cell r="AI7">
            <v>10000</v>
          </cell>
        </row>
      </sheetData>
      <sheetData sheetId="1825">
        <row r="7">
          <cell r="AI7">
            <v>10000</v>
          </cell>
        </row>
      </sheetData>
      <sheetData sheetId="1826">
        <row r="7">
          <cell r="AI7">
            <v>10000</v>
          </cell>
        </row>
      </sheetData>
      <sheetData sheetId="1827">
        <row r="7">
          <cell r="AI7">
            <v>10000</v>
          </cell>
        </row>
      </sheetData>
      <sheetData sheetId="1828">
        <row r="7">
          <cell r="AI7">
            <v>10000</v>
          </cell>
        </row>
      </sheetData>
      <sheetData sheetId="1829">
        <row r="7">
          <cell r="AI7">
            <v>10000</v>
          </cell>
        </row>
      </sheetData>
      <sheetData sheetId="1830">
        <row r="7">
          <cell r="AI7">
            <v>10000</v>
          </cell>
        </row>
      </sheetData>
      <sheetData sheetId="1831">
        <row r="7">
          <cell r="AI7">
            <v>10000</v>
          </cell>
        </row>
      </sheetData>
      <sheetData sheetId="1832" refreshError="1"/>
      <sheetData sheetId="1833">
        <row r="7">
          <cell r="AI7">
            <v>10000</v>
          </cell>
        </row>
      </sheetData>
      <sheetData sheetId="1834">
        <row r="7">
          <cell r="AH7" t="str">
            <v>SP1</v>
          </cell>
        </row>
      </sheetData>
      <sheetData sheetId="1835">
        <row r="7">
          <cell r="AH7" t="str">
            <v>SP1</v>
          </cell>
        </row>
      </sheetData>
      <sheetData sheetId="1836" refreshError="1"/>
      <sheetData sheetId="1837" refreshError="1"/>
      <sheetData sheetId="1838" refreshError="1"/>
      <sheetData sheetId="1839">
        <row r="7">
          <cell r="AI7">
            <v>10000</v>
          </cell>
        </row>
      </sheetData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>
        <row r="7">
          <cell r="AI7">
            <v>10000</v>
          </cell>
        </row>
      </sheetData>
      <sheetData sheetId="1849">
        <row r="7">
          <cell r="AH7" t="str">
            <v>SP1</v>
          </cell>
        </row>
      </sheetData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>
        <row r="7">
          <cell r="AI7">
            <v>10000</v>
          </cell>
        </row>
      </sheetData>
      <sheetData sheetId="1876">
        <row r="7">
          <cell r="AH7" t="str">
            <v>SP1</v>
          </cell>
        </row>
      </sheetData>
      <sheetData sheetId="1877">
        <row r="7">
          <cell r="AH7" t="str">
            <v>SP1</v>
          </cell>
        </row>
      </sheetData>
      <sheetData sheetId="1878">
        <row r="7">
          <cell r="AH7" t="str">
            <v>SP1</v>
          </cell>
        </row>
      </sheetData>
      <sheetData sheetId="1879">
        <row r="7">
          <cell r="AH7" t="str">
            <v>SP1</v>
          </cell>
        </row>
      </sheetData>
      <sheetData sheetId="1880">
        <row r="7">
          <cell r="AH7" t="str">
            <v>SP1</v>
          </cell>
        </row>
      </sheetData>
      <sheetData sheetId="1881">
        <row r="7">
          <cell r="AH7" t="str">
            <v>SP1</v>
          </cell>
        </row>
      </sheetData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>
        <row r="7">
          <cell r="AH7" t="str">
            <v>SP1</v>
          </cell>
        </row>
      </sheetData>
      <sheetData sheetId="1888" refreshError="1"/>
      <sheetData sheetId="1889" refreshError="1"/>
      <sheetData sheetId="1890">
        <row r="7">
          <cell r="AH7" t="str">
            <v>SP1</v>
          </cell>
        </row>
      </sheetData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>
        <row r="7">
          <cell r="AI7">
            <v>10000</v>
          </cell>
        </row>
      </sheetData>
      <sheetData sheetId="1905">
        <row r="7">
          <cell r="AI7">
            <v>10000</v>
          </cell>
        </row>
      </sheetData>
      <sheetData sheetId="1906">
        <row r="7">
          <cell r="AI7">
            <v>10000</v>
          </cell>
        </row>
      </sheetData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H7" t="str">
            <v>SP1</v>
          </cell>
        </row>
      </sheetData>
      <sheetData sheetId="1917">
        <row r="7">
          <cell r="AI7">
            <v>10000</v>
          </cell>
        </row>
      </sheetData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I7">
            <v>10000</v>
          </cell>
        </row>
      </sheetData>
      <sheetData sheetId="2091">
        <row r="7">
          <cell r="AI7">
            <v>10000</v>
          </cell>
        </row>
      </sheetData>
      <sheetData sheetId="2092">
        <row r="7">
          <cell r="AI7">
            <v>10000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I7">
            <v>10000</v>
          </cell>
        </row>
      </sheetData>
      <sheetData sheetId="2100">
        <row r="7">
          <cell r="AI7">
            <v>10000</v>
          </cell>
        </row>
      </sheetData>
      <sheetData sheetId="2101">
        <row r="7">
          <cell r="AI7">
            <v>10000</v>
          </cell>
        </row>
      </sheetData>
      <sheetData sheetId="2102">
        <row r="7">
          <cell r="AI7">
            <v>10000</v>
          </cell>
        </row>
      </sheetData>
      <sheetData sheetId="2103">
        <row r="7">
          <cell r="AI7">
            <v>10000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I7">
            <v>10000</v>
          </cell>
        </row>
      </sheetData>
      <sheetData sheetId="2106">
        <row r="7">
          <cell r="AI7">
            <v>10000</v>
          </cell>
        </row>
      </sheetData>
      <sheetData sheetId="2107">
        <row r="7">
          <cell r="AI7">
            <v>10000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H7" t="str">
            <v>SP1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I7">
            <v>10000</v>
          </cell>
        </row>
      </sheetData>
      <sheetData sheetId="2117">
        <row r="7">
          <cell r="AI7">
            <v>10000</v>
          </cell>
        </row>
      </sheetData>
      <sheetData sheetId="2118">
        <row r="7">
          <cell r="AI7">
            <v>10000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I7">
            <v>10000</v>
          </cell>
        </row>
      </sheetData>
      <sheetData sheetId="2121">
        <row r="7">
          <cell r="AI7">
            <v>10000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H7" t="str">
            <v>SP1</v>
          </cell>
        </row>
      </sheetData>
      <sheetData sheetId="2124">
        <row r="7">
          <cell r="AH7" t="str">
            <v>SP1</v>
          </cell>
        </row>
      </sheetData>
      <sheetData sheetId="2125">
        <row r="7">
          <cell r="AH7" t="str">
            <v>SP1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I7">
            <v>10000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I7">
            <v>10000</v>
          </cell>
        </row>
      </sheetData>
      <sheetData sheetId="2132">
        <row r="7">
          <cell r="AI7">
            <v>10000</v>
          </cell>
        </row>
      </sheetData>
      <sheetData sheetId="2133">
        <row r="7">
          <cell r="AI7">
            <v>10000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I7">
            <v>10000</v>
          </cell>
        </row>
      </sheetData>
      <sheetData sheetId="2136">
        <row r="7">
          <cell r="AI7">
            <v>10000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H7" t="str">
            <v>SP1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I7">
            <v>10000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I7">
            <v>10000</v>
          </cell>
        </row>
      </sheetData>
      <sheetData sheetId="2147">
        <row r="7">
          <cell r="AI7">
            <v>10000</v>
          </cell>
        </row>
      </sheetData>
      <sheetData sheetId="2148">
        <row r="7">
          <cell r="AI7">
            <v>10000</v>
          </cell>
        </row>
      </sheetData>
      <sheetData sheetId="2149">
        <row r="7">
          <cell r="AH7" t="str">
            <v>SP1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H7" t="str">
            <v>SP1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I7">
            <v>10000</v>
          </cell>
        </row>
      </sheetData>
      <sheetData sheetId="2164">
        <row r="7">
          <cell r="AH7" t="str">
            <v>SP1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H7" t="str">
            <v>SP1</v>
          </cell>
        </row>
      </sheetData>
      <sheetData sheetId="2170">
        <row r="7">
          <cell r="AH7" t="str">
            <v>SP1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I7">
            <v>10000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I7">
            <v>10000</v>
          </cell>
        </row>
      </sheetData>
      <sheetData sheetId="2179">
        <row r="7">
          <cell r="AH7" t="str">
            <v>SP1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H7" t="str">
            <v>SP1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I7">
            <v>10000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H7" t="str">
            <v>SP1</v>
          </cell>
        </row>
      </sheetData>
      <sheetData sheetId="2190">
        <row r="7">
          <cell r="AH7" t="str">
            <v>SP1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I7">
            <v>10000</v>
          </cell>
        </row>
      </sheetData>
      <sheetData sheetId="2193">
        <row r="7">
          <cell r="AI7">
            <v>10000</v>
          </cell>
        </row>
      </sheetData>
      <sheetData sheetId="2194">
        <row r="7">
          <cell r="AH7" t="str">
            <v>SP1</v>
          </cell>
        </row>
      </sheetData>
      <sheetData sheetId="2195">
        <row r="7">
          <cell r="AH7" t="str">
            <v>SP1</v>
          </cell>
        </row>
      </sheetData>
      <sheetData sheetId="2196">
        <row r="7">
          <cell r="AH7" t="str">
            <v>SP1</v>
          </cell>
        </row>
      </sheetData>
      <sheetData sheetId="2197">
        <row r="7">
          <cell r="AH7" t="str">
            <v>SP1</v>
          </cell>
        </row>
      </sheetData>
      <sheetData sheetId="2198">
        <row r="7">
          <cell r="AH7" t="str">
            <v>SP1</v>
          </cell>
        </row>
      </sheetData>
      <sheetData sheetId="2199">
        <row r="7">
          <cell r="AH7" t="str">
            <v>SP1</v>
          </cell>
        </row>
      </sheetData>
      <sheetData sheetId="2200">
        <row r="7">
          <cell r="AH7" t="str">
            <v>SP1</v>
          </cell>
        </row>
      </sheetData>
      <sheetData sheetId="2201">
        <row r="7">
          <cell r="AH7" t="str">
            <v>SP1</v>
          </cell>
        </row>
      </sheetData>
      <sheetData sheetId="2202">
        <row r="7">
          <cell r="AI7">
            <v>10000</v>
          </cell>
        </row>
      </sheetData>
      <sheetData sheetId="2203">
        <row r="7">
          <cell r="AH7" t="str">
            <v>SP1</v>
          </cell>
        </row>
      </sheetData>
      <sheetData sheetId="2204">
        <row r="7">
          <cell r="AH7" t="str">
            <v>SP1</v>
          </cell>
        </row>
      </sheetData>
      <sheetData sheetId="2205">
        <row r="7">
          <cell r="AH7" t="str">
            <v>SP1</v>
          </cell>
        </row>
      </sheetData>
      <sheetData sheetId="2206">
        <row r="7">
          <cell r="AH7" t="str">
            <v>SP1</v>
          </cell>
        </row>
      </sheetData>
      <sheetData sheetId="2207">
        <row r="7">
          <cell r="AH7" t="str">
            <v>SP1</v>
          </cell>
        </row>
      </sheetData>
      <sheetData sheetId="2208">
        <row r="7">
          <cell r="AI7">
            <v>10000</v>
          </cell>
        </row>
      </sheetData>
      <sheetData sheetId="2209">
        <row r="7">
          <cell r="AH7" t="str">
            <v>SP1</v>
          </cell>
        </row>
      </sheetData>
      <sheetData sheetId="2210">
        <row r="7">
          <cell r="AH7" t="str">
            <v>SP1</v>
          </cell>
        </row>
      </sheetData>
      <sheetData sheetId="2211">
        <row r="7">
          <cell r="AH7" t="str">
            <v>SP1</v>
          </cell>
        </row>
      </sheetData>
      <sheetData sheetId="2212">
        <row r="7">
          <cell r="AI7">
            <v>10000</v>
          </cell>
        </row>
      </sheetData>
      <sheetData sheetId="2213">
        <row r="7">
          <cell r="AI7">
            <v>10000</v>
          </cell>
        </row>
      </sheetData>
      <sheetData sheetId="2214">
        <row r="7">
          <cell r="AH7" t="str">
            <v>SP1</v>
          </cell>
        </row>
      </sheetData>
      <sheetData sheetId="2215">
        <row r="7">
          <cell r="AH7" t="str">
            <v>SP1</v>
          </cell>
        </row>
      </sheetData>
      <sheetData sheetId="2216">
        <row r="7">
          <cell r="AH7" t="str">
            <v>SP1</v>
          </cell>
        </row>
      </sheetData>
      <sheetData sheetId="2217">
        <row r="7">
          <cell r="AI7">
            <v>10000</v>
          </cell>
        </row>
      </sheetData>
      <sheetData sheetId="2218">
        <row r="7">
          <cell r="AH7" t="str">
            <v>SP1</v>
          </cell>
        </row>
      </sheetData>
      <sheetData sheetId="2219">
        <row r="7">
          <cell r="AH7" t="str">
            <v>SP1</v>
          </cell>
        </row>
      </sheetData>
      <sheetData sheetId="2220">
        <row r="7">
          <cell r="AH7" t="str">
            <v>SP1</v>
          </cell>
        </row>
      </sheetData>
      <sheetData sheetId="2221">
        <row r="7">
          <cell r="AH7" t="str">
            <v>SP1</v>
          </cell>
        </row>
      </sheetData>
      <sheetData sheetId="2222" refreshError="1"/>
      <sheetData sheetId="2223">
        <row r="7">
          <cell r="AI7">
            <v>10000</v>
          </cell>
        </row>
      </sheetData>
      <sheetData sheetId="2224">
        <row r="7">
          <cell r="AH7" t="str">
            <v>SP1</v>
          </cell>
        </row>
      </sheetData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>
        <row r="7">
          <cell r="AI7">
            <v>10000</v>
          </cell>
        </row>
      </sheetData>
      <sheetData sheetId="2249" refreshError="1"/>
      <sheetData sheetId="2250" refreshError="1"/>
      <sheetData sheetId="2251" refreshError="1"/>
      <sheetData sheetId="2252">
        <row r="7">
          <cell r="AI7">
            <v>10000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I7">
            <v>10000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I7">
            <v>10000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H7" t="str">
            <v>SP1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H7" t="str">
            <v>SP1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H7" t="str">
            <v>SP1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I7">
            <v>10000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I7">
            <v>10000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I7">
            <v>10000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I7">
            <v>10000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H7" t="str">
            <v>SP1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I7">
            <v>10000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I7">
            <v>10000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I7">
            <v>10000</v>
          </cell>
        </row>
      </sheetData>
      <sheetData sheetId="2573">
        <row r="7">
          <cell r="AH7" t="str">
            <v>SP1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I7">
            <v>10000</v>
          </cell>
        </row>
      </sheetData>
      <sheetData sheetId="2577">
        <row r="7">
          <cell r="AH7" t="str">
            <v>SP1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H7" t="str">
            <v>SP1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I7">
            <v>10000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I7">
            <v>10000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I7">
            <v>10000</v>
          </cell>
        </row>
      </sheetData>
      <sheetData sheetId="2588">
        <row r="7">
          <cell r="AH7" t="str">
            <v>SP1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I7">
            <v>10000</v>
          </cell>
        </row>
      </sheetData>
      <sheetData sheetId="2592">
        <row r="7">
          <cell r="AH7" t="str">
            <v>SP1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H7" t="str">
            <v>SP1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I7">
            <v>10000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H7" t="str">
            <v>SP1</v>
          </cell>
        </row>
      </sheetData>
      <sheetData sheetId="2599">
        <row r="7">
          <cell r="AI7">
            <v>10000</v>
          </cell>
        </row>
      </sheetData>
      <sheetData sheetId="2600">
        <row r="7">
          <cell r="AI7">
            <v>10000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H7" t="str">
            <v>SP1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H7" t="str">
            <v>SP1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H7" t="str">
            <v>SP1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I7">
            <v>10000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H7" t="str">
            <v>SP1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I7">
            <v>10000</v>
          </cell>
        </row>
      </sheetData>
      <sheetData sheetId="2616">
        <row r="7">
          <cell r="AI7">
            <v>10000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H7" t="str">
            <v>SP1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H7" t="str">
            <v>SP1</v>
          </cell>
        </row>
      </sheetData>
      <sheetData sheetId="2622">
        <row r="7">
          <cell r="AH7" t="str">
            <v>SP1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H7" t="str">
            <v>SP1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H7" t="str">
            <v>SP1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H7" t="str">
            <v>SP1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H7" t="str">
            <v>SP1</v>
          </cell>
        </row>
      </sheetData>
      <sheetData sheetId="2637">
        <row r="7">
          <cell r="AH7" t="str">
            <v>SP1</v>
          </cell>
        </row>
      </sheetData>
      <sheetData sheetId="2638">
        <row r="7">
          <cell r="AH7" t="str">
            <v>SP1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H7" t="str">
            <v>SP1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H7" t="str">
            <v>SP1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>
        <row r="7">
          <cell r="AI7">
            <v>10000</v>
          </cell>
        </row>
      </sheetData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>
        <row r="7">
          <cell r="AI7">
            <v>10000</v>
          </cell>
        </row>
      </sheetData>
      <sheetData sheetId="3072">
        <row r="7">
          <cell r="AI7">
            <v>10000</v>
          </cell>
        </row>
      </sheetData>
      <sheetData sheetId="3073">
        <row r="7">
          <cell r="AI7">
            <v>10000</v>
          </cell>
        </row>
      </sheetData>
      <sheetData sheetId="3074">
        <row r="7">
          <cell r="AI7">
            <v>10000</v>
          </cell>
        </row>
      </sheetData>
      <sheetData sheetId="3075" refreshError="1"/>
      <sheetData sheetId="3076">
        <row r="7">
          <cell r="AI7">
            <v>10000</v>
          </cell>
        </row>
      </sheetData>
      <sheetData sheetId="3077">
        <row r="7">
          <cell r="AI7">
            <v>10000</v>
          </cell>
        </row>
      </sheetData>
      <sheetData sheetId="3078">
        <row r="7">
          <cell r="AI7">
            <v>10000</v>
          </cell>
        </row>
      </sheetData>
      <sheetData sheetId="3079">
        <row r="7">
          <cell r="AI7">
            <v>10000</v>
          </cell>
        </row>
      </sheetData>
      <sheetData sheetId="3080">
        <row r="7">
          <cell r="AI7">
            <v>10000</v>
          </cell>
        </row>
      </sheetData>
      <sheetData sheetId="3081">
        <row r="7">
          <cell r="AI7">
            <v>10000</v>
          </cell>
        </row>
      </sheetData>
      <sheetData sheetId="3082">
        <row r="7">
          <cell r="AI7">
            <v>10000</v>
          </cell>
        </row>
      </sheetData>
      <sheetData sheetId="3083">
        <row r="7">
          <cell r="AI7">
            <v>10000</v>
          </cell>
        </row>
      </sheetData>
      <sheetData sheetId="3084">
        <row r="7">
          <cell r="AI7">
            <v>10000</v>
          </cell>
        </row>
      </sheetData>
      <sheetData sheetId="3085">
        <row r="7">
          <cell r="AI7">
            <v>10000</v>
          </cell>
        </row>
      </sheetData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>
        <row r="7">
          <cell r="AI7">
            <v>10000</v>
          </cell>
        </row>
      </sheetData>
      <sheetData sheetId="3091">
        <row r="7">
          <cell r="AI7">
            <v>10000</v>
          </cell>
        </row>
      </sheetData>
      <sheetData sheetId="3092">
        <row r="7">
          <cell r="AI7">
            <v>10000</v>
          </cell>
        </row>
      </sheetData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>
        <row r="7">
          <cell r="AI7">
            <v>10000</v>
          </cell>
        </row>
      </sheetData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>
        <row r="7">
          <cell r="AI7">
            <v>10000</v>
          </cell>
        </row>
      </sheetData>
      <sheetData sheetId="3123">
        <row r="7">
          <cell r="AI7">
            <v>10000</v>
          </cell>
        </row>
      </sheetData>
      <sheetData sheetId="3124">
        <row r="7">
          <cell r="AI7">
            <v>10000</v>
          </cell>
        </row>
      </sheetData>
      <sheetData sheetId="3125">
        <row r="7">
          <cell r="AI7">
            <v>10000</v>
          </cell>
        </row>
      </sheetData>
      <sheetData sheetId="3126">
        <row r="7">
          <cell r="AI7">
            <v>10000</v>
          </cell>
        </row>
      </sheetData>
      <sheetData sheetId="3127">
        <row r="7">
          <cell r="AI7">
            <v>10000</v>
          </cell>
        </row>
      </sheetData>
      <sheetData sheetId="3128">
        <row r="7">
          <cell r="AI7">
            <v>10000</v>
          </cell>
        </row>
      </sheetData>
      <sheetData sheetId="3129">
        <row r="7">
          <cell r="AI7">
            <v>10000</v>
          </cell>
        </row>
      </sheetData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>
        <row r="7">
          <cell r="AI7">
            <v>10000</v>
          </cell>
        </row>
      </sheetData>
      <sheetData sheetId="3149">
        <row r="7">
          <cell r="AI7">
            <v>10000</v>
          </cell>
        </row>
      </sheetData>
      <sheetData sheetId="3150">
        <row r="7">
          <cell r="AI7">
            <v>10000</v>
          </cell>
        </row>
      </sheetData>
      <sheetData sheetId="3151">
        <row r="7">
          <cell r="AI7">
            <v>10000</v>
          </cell>
        </row>
      </sheetData>
      <sheetData sheetId="3152">
        <row r="7">
          <cell r="AI7">
            <v>10000</v>
          </cell>
        </row>
      </sheetData>
      <sheetData sheetId="3153">
        <row r="7">
          <cell r="AI7">
            <v>10000</v>
          </cell>
        </row>
      </sheetData>
      <sheetData sheetId="3154">
        <row r="7">
          <cell r="AI7">
            <v>10000</v>
          </cell>
        </row>
      </sheetData>
      <sheetData sheetId="3155">
        <row r="7">
          <cell r="AI7">
            <v>10000</v>
          </cell>
        </row>
      </sheetData>
      <sheetData sheetId="3156">
        <row r="7">
          <cell r="AI7">
            <v>10000</v>
          </cell>
        </row>
      </sheetData>
      <sheetData sheetId="3157">
        <row r="7">
          <cell r="AI7">
            <v>10000</v>
          </cell>
        </row>
      </sheetData>
      <sheetData sheetId="3158">
        <row r="7">
          <cell r="AI7">
            <v>10000</v>
          </cell>
        </row>
      </sheetData>
      <sheetData sheetId="3159">
        <row r="7">
          <cell r="AI7">
            <v>10000</v>
          </cell>
        </row>
      </sheetData>
      <sheetData sheetId="3160">
        <row r="7">
          <cell r="AI7">
            <v>10000</v>
          </cell>
        </row>
      </sheetData>
      <sheetData sheetId="3161">
        <row r="7">
          <cell r="AI7">
            <v>10000</v>
          </cell>
        </row>
      </sheetData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>
        <row r="7">
          <cell r="AI7">
            <v>10000</v>
          </cell>
        </row>
      </sheetData>
      <sheetData sheetId="3188" refreshError="1"/>
      <sheetData sheetId="3189" refreshError="1"/>
      <sheetData sheetId="3190" refreshError="1"/>
      <sheetData sheetId="3191" refreshError="1"/>
      <sheetData sheetId="3192">
        <row r="7">
          <cell r="AI7">
            <v>10000</v>
          </cell>
        </row>
      </sheetData>
      <sheetData sheetId="3193">
        <row r="7">
          <cell r="AI7">
            <v>10000</v>
          </cell>
        </row>
      </sheetData>
      <sheetData sheetId="3194">
        <row r="7">
          <cell r="AI7">
            <v>10000</v>
          </cell>
        </row>
      </sheetData>
      <sheetData sheetId="3195">
        <row r="7">
          <cell r="AI7">
            <v>10000</v>
          </cell>
        </row>
      </sheetData>
      <sheetData sheetId="3196">
        <row r="7">
          <cell r="AI7">
            <v>10000</v>
          </cell>
        </row>
      </sheetData>
      <sheetData sheetId="3197">
        <row r="7">
          <cell r="AI7">
            <v>10000</v>
          </cell>
        </row>
      </sheetData>
      <sheetData sheetId="3198">
        <row r="7">
          <cell r="AI7">
            <v>10000</v>
          </cell>
        </row>
      </sheetData>
      <sheetData sheetId="3199">
        <row r="7">
          <cell r="AI7">
            <v>10000</v>
          </cell>
        </row>
      </sheetData>
      <sheetData sheetId="3200">
        <row r="7">
          <cell r="AI7">
            <v>10000</v>
          </cell>
        </row>
      </sheetData>
      <sheetData sheetId="3201">
        <row r="7">
          <cell r="AI7">
            <v>10000</v>
          </cell>
        </row>
      </sheetData>
      <sheetData sheetId="3202">
        <row r="7">
          <cell r="AI7">
            <v>10000</v>
          </cell>
        </row>
      </sheetData>
      <sheetData sheetId="3203">
        <row r="7">
          <cell r="AI7">
            <v>10000</v>
          </cell>
        </row>
      </sheetData>
      <sheetData sheetId="3204">
        <row r="7">
          <cell r="AI7">
            <v>10000</v>
          </cell>
        </row>
      </sheetData>
      <sheetData sheetId="3205">
        <row r="7">
          <cell r="AI7">
            <v>10000</v>
          </cell>
        </row>
      </sheetData>
      <sheetData sheetId="3206">
        <row r="7">
          <cell r="AI7">
            <v>10000</v>
          </cell>
        </row>
      </sheetData>
      <sheetData sheetId="3207">
        <row r="7">
          <cell r="AI7">
            <v>10000</v>
          </cell>
        </row>
      </sheetData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 refreshError="1"/>
      <sheetData sheetId="3235" refreshError="1"/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>
        <row r="7">
          <cell r="AI7">
            <v>10000</v>
          </cell>
        </row>
      </sheetData>
      <sheetData sheetId="3318">
        <row r="7">
          <cell r="AI7">
            <v>10000</v>
          </cell>
        </row>
      </sheetData>
      <sheetData sheetId="3319">
        <row r="7">
          <cell r="AI7">
            <v>10000</v>
          </cell>
        </row>
      </sheetData>
      <sheetData sheetId="3320">
        <row r="7">
          <cell r="AI7">
            <v>10000</v>
          </cell>
        </row>
      </sheetData>
      <sheetData sheetId="3321">
        <row r="7">
          <cell r="AI7">
            <v>10000</v>
          </cell>
        </row>
      </sheetData>
      <sheetData sheetId="3322">
        <row r="7">
          <cell r="AI7">
            <v>10000</v>
          </cell>
        </row>
      </sheetData>
      <sheetData sheetId="3323">
        <row r="7">
          <cell r="AI7">
            <v>10000</v>
          </cell>
        </row>
      </sheetData>
      <sheetData sheetId="3324">
        <row r="7">
          <cell r="AI7">
            <v>10000</v>
          </cell>
        </row>
      </sheetData>
      <sheetData sheetId="3325">
        <row r="7">
          <cell r="AI7">
            <v>10000</v>
          </cell>
        </row>
      </sheetData>
      <sheetData sheetId="3326">
        <row r="7">
          <cell r="AI7">
            <v>10000</v>
          </cell>
        </row>
      </sheetData>
      <sheetData sheetId="3327">
        <row r="7">
          <cell r="AI7">
            <v>10000</v>
          </cell>
        </row>
      </sheetData>
      <sheetData sheetId="3328">
        <row r="7">
          <cell r="AI7">
            <v>10000</v>
          </cell>
        </row>
      </sheetData>
      <sheetData sheetId="3329">
        <row r="7">
          <cell r="AI7">
            <v>10000</v>
          </cell>
        </row>
      </sheetData>
      <sheetData sheetId="3330">
        <row r="7">
          <cell r="AI7">
            <v>10000</v>
          </cell>
        </row>
      </sheetData>
      <sheetData sheetId="3331">
        <row r="7">
          <cell r="AI7">
            <v>10000</v>
          </cell>
        </row>
      </sheetData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/>
      <sheetData sheetId="3376" refreshError="1"/>
      <sheetData sheetId="3377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>
        <row r="7">
          <cell r="AI7">
            <v>10000</v>
          </cell>
        </row>
      </sheetData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>
        <row r="7">
          <cell r="AI7">
            <v>10000</v>
          </cell>
        </row>
      </sheetData>
      <sheetData sheetId="3430">
        <row r="7">
          <cell r="AI7">
            <v>10000</v>
          </cell>
        </row>
      </sheetData>
      <sheetData sheetId="3431">
        <row r="7">
          <cell r="AI7">
            <v>10000</v>
          </cell>
        </row>
      </sheetData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 refreshError="1"/>
      <sheetData sheetId="3443" refreshError="1"/>
      <sheetData sheetId="3444" refreshError="1"/>
      <sheetData sheetId="3445">
        <row r="7">
          <cell r="AI7">
            <v>10000</v>
          </cell>
        </row>
      </sheetData>
      <sheetData sheetId="3446" refreshError="1"/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>
        <row r="7">
          <cell r="AI7">
            <v>10000</v>
          </cell>
        </row>
      </sheetData>
      <sheetData sheetId="3492">
        <row r="7">
          <cell r="AI7">
            <v>10000</v>
          </cell>
        </row>
      </sheetData>
      <sheetData sheetId="3493">
        <row r="7">
          <cell r="AI7">
            <v>10000</v>
          </cell>
        </row>
      </sheetData>
      <sheetData sheetId="3494">
        <row r="7">
          <cell r="AI7">
            <v>10000</v>
          </cell>
        </row>
      </sheetData>
      <sheetData sheetId="3495">
        <row r="7">
          <cell r="AI7">
            <v>10000</v>
          </cell>
        </row>
      </sheetData>
      <sheetData sheetId="3496">
        <row r="7">
          <cell r="AI7">
            <v>10000</v>
          </cell>
        </row>
      </sheetData>
      <sheetData sheetId="3497">
        <row r="7">
          <cell r="AI7">
            <v>10000</v>
          </cell>
        </row>
      </sheetData>
      <sheetData sheetId="3498">
        <row r="7">
          <cell r="AI7">
            <v>10000</v>
          </cell>
        </row>
      </sheetData>
      <sheetData sheetId="3499">
        <row r="7">
          <cell r="AI7">
            <v>10000</v>
          </cell>
        </row>
      </sheetData>
      <sheetData sheetId="3500">
        <row r="7">
          <cell r="AI7">
            <v>10000</v>
          </cell>
        </row>
      </sheetData>
      <sheetData sheetId="3501">
        <row r="7">
          <cell r="AI7">
            <v>10000</v>
          </cell>
        </row>
      </sheetData>
      <sheetData sheetId="3502">
        <row r="7">
          <cell r="AI7">
            <v>10000</v>
          </cell>
        </row>
      </sheetData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 refreshError="1"/>
      <sheetData sheetId="3522">
        <row r="7">
          <cell r="AI7">
            <v>10000</v>
          </cell>
        </row>
      </sheetData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>
        <row r="7">
          <cell r="AI7">
            <v>10000</v>
          </cell>
        </row>
      </sheetData>
      <sheetData sheetId="3533">
        <row r="7">
          <cell r="AI7">
            <v>10000</v>
          </cell>
        </row>
      </sheetData>
      <sheetData sheetId="3534">
        <row r="7">
          <cell r="AI7">
            <v>10000</v>
          </cell>
        </row>
      </sheetData>
      <sheetData sheetId="3535">
        <row r="7">
          <cell r="AI7">
            <v>10000</v>
          </cell>
        </row>
      </sheetData>
      <sheetData sheetId="3536">
        <row r="7">
          <cell r="AI7">
            <v>10000</v>
          </cell>
        </row>
      </sheetData>
      <sheetData sheetId="3537">
        <row r="7">
          <cell r="AI7">
            <v>10000</v>
          </cell>
        </row>
      </sheetData>
      <sheetData sheetId="3538">
        <row r="7">
          <cell r="AI7">
            <v>10000</v>
          </cell>
        </row>
      </sheetData>
      <sheetData sheetId="3539">
        <row r="7">
          <cell r="AI7">
            <v>10000</v>
          </cell>
        </row>
      </sheetData>
      <sheetData sheetId="3540">
        <row r="7">
          <cell r="AI7">
            <v>10000</v>
          </cell>
        </row>
      </sheetData>
      <sheetData sheetId="3541">
        <row r="7">
          <cell r="AI7">
            <v>10000</v>
          </cell>
        </row>
      </sheetData>
      <sheetData sheetId="3542">
        <row r="7">
          <cell r="AI7">
            <v>10000</v>
          </cell>
        </row>
      </sheetData>
      <sheetData sheetId="3543">
        <row r="7">
          <cell r="AI7">
            <v>10000</v>
          </cell>
        </row>
      </sheetData>
      <sheetData sheetId="3544">
        <row r="7">
          <cell r="AI7">
            <v>10000</v>
          </cell>
        </row>
      </sheetData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 refreshError="1"/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 refreshError="1"/>
      <sheetData sheetId="3580" refreshError="1"/>
      <sheetData sheetId="3581" refreshError="1"/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>
        <row r="7">
          <cell r="AI7">
            <v>10000</v>
          </cell>
        </row>
      </sheetData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 refreshError="1"/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>
        <row r="7">
          <cell r="AI7">
            <v>10000</v>
          </cell>
        </row>
      </sheetData>
      <sheetData sheetId="3647">
        <row r="7">
          <cell r="AI7">
            <v>10000</v>
          </cell>
        </row>
      </sheetData>
      <sheetData sheetId="3648">
        <row r="7">
          <cell r="AI7">
            <v>10000</v>
          </cell>
        </row>
      </sheetData>
      <sheetData sheetId="3649">
        <row r="7">
          <cell r="AI7">
            <v>10000</v>
          </cell>
        </row>
      </sheetData>
      <sheetData sheetId="3650">
        <row r="7">
          <cell r="AI7">
            <v>10000</v>
          </cell>
        </row>
      </sheetData>
      <sheetData sheetId="3651">
        <row r="7">
          <cell r="AI7">
            <v>10000</v>
          </cell>
        </row>
      </sheetData>
      <sheetData sheetId="3652">
        <row r="7">
          <cell r="AI7">
            <v>10000</v>
          </cell>
        </row>
      </sheetData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>
        <row r="7">
          <cell r="AI7">
            <v>10000</v>
          </cell>
        </row>
      </sheetData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>
        <row r="7">
          <cell r="AI7">
            <v>10000</v>
          </cell>
        </row>
      </sheetData>
      <sheetData sheetId="3660">
        <row r="7">
          <cell r="AI7">
            <v>10000</v>
          </cell>
        </row>
      </sheetData>
      <sheetData sheetId="3661" refreshError="1"/>
      <sheetData sheetId="3662">
        <row r="7">
          <cell r="AI7">
            <v>10000</v>
          </cell>
        </row>
      </sheetData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>
        <row r="7">
          <cell r="AI7">
            <v>10000</v>
          </cell>
        </row>
      </sheetData>
      <sheetData sheetId="3669">
        <row r="7">
          <cell r="AI7">
            <v>10000</v>
          </cell>
        </row>
      </sheetData>
      <sheetData sheetId="3670">
        <row r="7">
          <cell r="AI7">
            <v>10000</v>
          </cell>
        </row>
      </sheetData>
      <sheetData sheetId="3671" refreshError="1"/>
      <sheetData sheetId="3672">
        <row r="7">
          <cell r="AI7">
            <v>10000</v>
          </cell>
        </row>
      </sheetData>
      <sheetData sheetId="3673">
        <row r="7">
          <cell r="AI7">
            <v>10000</v>
          </cell>
        </row>
      </sheetData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>
        <row r="7">
          <cell r="AI7">
            <v>10000</v>
          </cell>
        </row>
      </sheetData>
      <sheetData sheetId="3687" refreshError="1"/>
      <sheetData sheetId="3688" refreshError="1"/>
      <sheetData sheetId="3689" refreshError="1"/>
      <sheetData sheetId="3690">
        <row r="7">
          <cell r="AI7">
            <v>10000</v>
          </cell>
        </row>
      </sheetData>
      <sheetData sheetId="3691">
        <row r="7">
          <cell r="AI7">
            <v>10000</v>
          </cell>
        </row>
      </sheetData>
      <sheetData sheetId="3692" refreshError="1"/>
      <sheetData sheetId="3693">
        <row r="7">
          <cell r="AI7">
            <v>10000</v>
          </cell>
        </row>
      </sheetData>
      <sheetData sheetId="3694">
        <row r="7">
          <cell r="AI7">
            <v>10000</v>
          </cell>
        </row>
      </sheetData>
      <sheetData sheetId="3695">
        <row r="7">
          <cell r="AI7">
            <v>10000</v>
          </cell>
        </row>
      </sheetData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>
        <row r="7">
          <cell r="AI7">
            <v>10000</v>
          </cell>
        </row>
      </sheetData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>
        <row r="7">
          <cell r="AI7">
            <v>10000</v>
          </cell>
        </row>
      </sheetData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>
        <row r="7">
          <cell r="AI7">
            <v>10000</v>
          </cell>
        </row>
      </sheetData>
      <sheetData sheetId="3746">
        <row r="7">
          <cell r="AI7">
            <v>10000</v>
          </cell>
        </row>
      </sheetData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>
        <row r="7">
          <cell r="AI7">
            <v>10000</v>
          </cell>
        </row>
      </sheetData>
      <sheetData sheetId="3789">
        <row r="7">
          <cell r="AI7">
            <v>10000</v>
          </cell>
        </row>
      </sheetData>
      <sheetData sheetId="3790" refreshError="1"/>
      <sheetData sheetId="3791">
        <row r="7">
          <cell r="AI7">
            <v>10000</v>
          </cell>
        </row>
      </sheetData>
      <sheetData sheetId="3792">
        <row r="7">
          <cell r="AI7">
            <v>10000</v>
          </cell>
        </row>
      </sheetData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>
        <row r="7">
          <cell r="AI7">
            <v>10000</v>
          </cell>
        </row>
      </sheetData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>
        <row r="7">
          <cell r="AI7">
            <v>10000</v>
          </cell>
        </row>
      </sheetData>
      <sheetData sheetId="3859">
        <row r="7">
          <cell r="AI7">
            <v>10000</v>
          </cell>
        </row>
      </sheetData>
      <sheetData sheetId="3860">
        <row r="7">
          <cell r="AI7">
            <v>10000</v>
          </cell>
        </row>
      </sheetData>
      <sheetData sheetId="3861">
        <row r="7">
          <cell r="AI7">
            <v>10000</v>
          </cell>
        </row>
      </sheetData>
      <sheetData sheetId="3862">
        <row r="7">
          <cell r="AI7">
            <v>10000</v>
          </cell>
        </row>
      </sheetData>
      <sheetData sheetId="3863">
        <row r="7">
          <cell r="AI7">
            <v>10000</v>
          </cell>
        </row>
      </sheetData>
      <sheetData sheetId="3864">
        <row r="7">
          <cell r="AI7">
            <v>10000</v>
          </cell>
        </row>
      </sheetData>
      <sheetData sheetId="3865">
        <row r="7">
          <cell r="AI7">
            <v>10000</v>
          </cell>
        </row>
      </sheetData>
      <sheetData sheetId="3866">
        <row r="7">
          <cell r="AI7">
            <v>10000</v>
          </cell>
        </row>
      </sheetData>
      <sheetData sheetId="3867">
        <row r="7">
          <cell r="AI7">
            <v>10000</v>
          </cell>
        </row>
      </sheetData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>
        <row r="7">
          <cell r="AI7">
            <v>10000</v>
          </cell>
        </row>
      </sheetData>
      <sheetData sheetId="4807">
        <row r="7">
          <cell r="AI7">
            <v>10000</v>
          </cell>
        </row>
      </sheetData>
      <sheetData sheetId="4808">
        <row r="7">
          <cell r="AI7">
            <v>10000</v>
          </cell>
        </row>
      </sheetData>
      <sheetData sheetId="4809">
        <row r="7">
          <cell r="AI7">
            <v>10000</v>
          </cell>
        </row>
      </sheetData>
      <sheetData sheetId="4810">
        <row r="7">
          <cell r="AI7">
            <v>10000</v>
          </cell>
        </row>
      </sheetData>
      <sheetData sheetId="4811">
        <row r="7">
          <cell r="AI7">
            <v>10000</v>
          </cell>
        </row>
      </sheetData>
      <sheetData sheetId="4812">
        <row r="7">
          <cell r="AI7">
            <v>10000</v>
          </cell>
        </row>
      </sheetData>
      <sheetData sheetId="4813">
        <row r="7">
          <cell r="AI7">
            <v>10000</v>
          </cell>
        </row>
      </sheetData>
      <sheetData sheetId="4814">
        <row r="7">
          <cell r="AI7">
            <v>10000</v>
          </cell>
        </row>
      </sheetData>
      <sheetData sheetId="4815">
        <row r="7">
          <cell r="AI7">
            <v>10000</v>
          </cell>
        </row>
      </sheetData>
      <sheetData sheetId="4816">
        <row r="7">
          <cell r="AI7">
            <v>10000</v>
          </cell>
        </row>
      </sheetData>
      <sheetData sheetId="4817">
        <row r="7">
          <cell r="AI7">
            <v>10000</v>
          </cell>
        </row>
      </sheetData>
      <sheetData sheetId="4818">
        <row r="7">
          <cell r="AI7">
            <v>10000</v>
          </cell>
        </row>
      </sheetData>
      <sheetData sheetId="4819">
        <row r="7">
          <cell r="AI7">
            <v>10000</v>
          </cell>
        </row>
      </sheetData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>
        <row r="7">
          <cell r="AI7">
            <v>10000</v>
          </cell>
        </row>
      </sheetData>
      <sheetData sheetId="4838" refreshError="1"/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>
        <row r="7">
          <cell r="AI7">
            <v>10000</v>
          </cell>
        </row>
      </sheetData>
      <sheetData sheetId="4853" refreshError="1"/>
      <sheetData sheetId="4854">
        <row r="7">
          <cell r="AI7">
            <v>10000</v>
          </cell>
        </row>
      </sheetData>
      <sheetData sheetId="4855">
        <row r="7">
          <cell r="AI7">
            <v>10000</v>
          </cell>
        </row>
      </sheetData>
      <sheetData sheetId="4856">
        <row r="7">
          <cell r="AI7">
            <v>10000</v>
          </cell>
        </row>
      </sheetData>
      <sheetData sheetId="4857">
        <row r="7">
          <cell r="AI7">
            <v>10000</v>
          </cell>
        </row>
      </sheetData>
      <sheetData sheetId="4858">
        <row r="7">
          <cell r="AI7">
            <v>10000</v>
          </cell>
        </row>
      </sheetData>
      <sheetData sheetId="4859">
        <row r="7">
          <cell r="AI7">
            <v>10000</v>
          </cell>
        </row>
      </sheetData>
      <sheetData sheetId="4860">
        <row r="7">
          <cell r="AI7">
            <v>10000</v>
          </cell>
        </row>
      </sheetData>
      <sheetData sheetId="4861">
        <row r="7">
          <cell r="AI7">
            <v>10000</v>
          </cell>
        </row>
      </sheetData>
      <sheetData sheetId="4862">
        <row r="7">
          <cell r="AI7">
            <v>10000</v>
          </cell>
        </row>
      </sheetData>
      <sheetData sheetId="4863" refreshError="1"/>
      <sheetData sheetId="4864">
        <row r="7">
          <cell r="AI7">
            <v>10000</v>
          </cell>
        </row>
      </sheetData>
      <sheetData sheetId="4865">
        <row r="7">
          <cell r="AI7">
            <v>10000</v>
          </cell>
        </row>
      </sheetData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>
        <row r="7">
          <cell r="AI7">
            <v>10000</v>
          </cell>
        </row>
      </sheetData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 refreshError="1"/>
      <sheetData sheetId="4902" refreshError="1"/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>
        <row r="7">
          <cell r="AI7">
            <v>10000</v>
          </cell>
        </row>
      </sheetData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 refreshError="1"/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>
        <row r="7">
          <cell r="AI7">
            <v>10000</v>
          </cell>
        </row>
      </sheetData>
      <sheetData sheetId="10547">
        <row r="7">
          <cell r="AI7">
            <v>10000</v>
          </cell>
        </row>
      </sheetData>
      <sheetData sheetId="10548">
        <row r="7">
          <cell r="AI7">
            <v>10000</v>
          </cell>
        </row>
      </sheetData>
      <sheetData sheetId="10549">
        <row r="7">
          <cell r="AI7">
            <v>10000</v>
          </cell>
        </row>
      </sheetData>
      <sheetData sheetId="10550">
        <row r="7">
          <cell r="AI7">
            <v>10000</v>
          </cell>
        </row>
      </sheetData>
      <sheetData sheetId="10551">
        <row r="7">
          <cell r="AI7">
            <v>10000</v>
          </cell>
        </row>
      </sheetData>
      <sheetData sheetId="10552">
        <row r="7">
          <cell r="AI7">
            <v>10000</v>
          </cell>
        </row>
      </sheetData>
      <sheetData sheetId="10553">
        <row r="7">
          <cell r="AI7">
            <v>10000</v>
          </cell>
        </row>
      </sheetData>
      <sheetData sheetId="10554">
        <row r="7">
          <cell r="AI7">
            <v>10000</v>
          </cell>
        </row>
      </sheetData>
      <sheetData sheetId="10555">
        <row r="7">
          <cell r="AI7">
            <v>10000</v>
          </cell>
        </row>
      </sheetData>
      <sheetData sheetId="10556">
        <row r="7">
          <cell r="AI7">
            <v>10000</v>
          </cell>
        </row>
      </sheetData>
      <sheetData sheetId="10557">
        <row r="7">
          <cell r="AI7">
            <v>10000</v>
          </cell>
        </row>
      </sheetData>
      <sheetData sheetId="10558">
        <row r="7">
          <cell r="AI7">
            <v>10000</v>
          </cell>
        </row>
      </sheetData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>
        <row r="7">
          <cell r="AI7">
            <v>10000</v>
          </cell>
        </row>
      </sheetData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>
        <row r="7">
          <cell r="AI7">
            <v>10000</v>
          </cell>
        </row>
      </sheetData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>
        <row r="7">
          <cell r="AI7">
            <v>10000</v>
          </cell>
        </row>
      </sheetData>
      <sheetData sheetId="10613">
        <row r="7">
          <cell r="AI7">
            <v>10000</v>
          </cell>
        </row>
      </sheetData>
      <sheetData sheetId="10614" refreshError="1"/>
      <sheetData sheetId="10615"/>
      <sheetData sheetId="10616"/>
      <sheetData sheetId="10617">
        <row r="7">
          <cell r="AI7">
            <v>10000</v>
          </cell>
        </row>
      </sheetData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>
        <row r="7">
          <cell r="AI7">
            <v>10000</v>
          </cell>
        </row>
      </sheetData>
      <sheetData sheetId="10627">
        <row r="7">
          <cell r="AI7">
            <v>10000</v>
          </cell>
        </row>
      </sheetData>
      <sheetData sheetId="10628" refreshError="1"/>
      <sheetData sheetId="10629" refreshError="1"/>
      <sheetData sheetId="10630" refreshError="1"/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 refreshError="1"/>
      <sheetData sheetId="10645" refreshError="1"/>
      <sheetData sheetId="10646" refreshError="1"/>
      <sheetData sheetId="10647" refreshError="1"/>
      <sheetData sheetId="10648" refreshError="1"/>
      <sheetData sheetId="10649">
        <row r="7">
          <cell r="AI7">
            <v>10000</v>
          </cell>
        </row>
      </sheetData>
      <sheetData sheetId="10650">
        <row r="7">
          <cell r="AI7">
            <v>10000</v>
          </cell>
        </row>
      </sheetData>
      <sheetData sheetId="10651">
        <row r="7">
          <cell r="AI7">
            <v>10000</v>
          </cell>
        </row>
      </sheetData>
      <sheetData sheetId="10652">
        <row r="7">
          <cell r="AI7">
            <v>10000</v>
          </cell>
        </row>
      </sheetData>
      <sheetData sheetId="10653">
        <row r="7">
          <cell r="AI7">
            <v>10000</v>
          </cell>
        </row>
      </sheetData>
      <sheetData sheetId="10654">
        <row r="7">
          <cell r="AI7">
            <v>10000</v>
          </cell>
        </row>
      </sheetData>
      <sheetData sheetId="10655">
        <row r="7">
          <cell r="AI7">
            <v>10000</v>
          </cell>
        </row>
      </sheetData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 refreshError="1"/>
      <sheetData sheetId="10662" refreshError="1"/>
      <sheetData sheetId="10663" refreshError="1"/>
      <sheetData sheetId="10664" refreshError="1"/>
      <sheetData sheetId="10665">
        <row r="7">
          <cell r="AI7">
            <v>10000</v>
          </cell>
        </row>
      </sheetData>
      <sheetData sheetId="10666" refreshError="1"/>
      <sheetData sheetId="10667">
        <row r="7">
          <cell r="AI7">
            <v>10000</v>
          </cell>
        </row>
      </sheetData>
      <sheetData sheetId="10668">
        <row r="7">
          <cell r="AI7">
            <v>10000</v>
          </cell>
        </row>
      </sheetData>
      <sheetData sheetId="10669">
        <row r="7">
          <cell r="AI7">
            <v>10000</v>
          </cell>
        </row>
      </sheetData>
      <sheetData sheetId="10670">
        <row r="7">
          <cell r="AI7">
            <v>10000</v>
          </cell>
        </row>
      </sheetData>
      <sheetData sheetId="10671">
        <row r="7">
          <cell r="AI7">
            <v>10000</v>
          </cell>
        </row>
      </sheetData>
      <sheetData sheetId="10672">
        <row r="7">
          <cell r="AI7">
            <v>10000</v>
          </cell>
        </row>
      </sheetData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 refreshError="1"/>
      <sheetData sheetId="10683" refreshError="1"/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>
        <row r="7">
          <cell r="AI7">
            <v>10000</v>
          </cell>
        </row>
      </sheetData>
      <sheetData sheetId="10688">
        <row r="7">
          <cell r="AI7">
            <v>10000</v>
          </cell>
        </row>
      </sheetData>
      <sheetData sheetId="10689">
        <row r="7">
          <cell r="AI7">
            <v>10000</v>
          </cell>
        </row>
      </sheetData>
      <sheetData sheetId="10690">
        <row r="7">
          <cell r="AI7">
            <v>10000</v>
          </cell>
        </row>
      </sheetData>
      <sheetData sheetId="10691">
        <row r="7">
          <cell r="AI7">
            <v>10000</v>
          </cell>
        </row>
      </sheetData>
      <sheetData sheetId="10692">
        <row r="7">
          <cell r="AI7">
            <v>10000</v>
          </cell>
        </row>
      </sheetData>
      <sheetData sheetId="10693">
        <row r="7">
          <cell r="AI7">
            <v>10000</v>
          </cell>
        </row>
      </sheetData>
      <sheetData sheetId="10694">
        <row r="7">
          <cell r="AI7">
            <v>10000</v>
          </cell>
        </row>
      </sheetData>
      <sheetData sheetId="10695">
        <row r="7">
          <cell r="AI7">
            <v>10000</v>
          </cell>
        </row>
      </sheetData>
      <sheetData sheetId="10696">
        <row r="7">
          <cell r="AI7">
            <v>10000</v>
          </cell>
        </row>
      </sheetData>
      <sheetData sheetId="10697">
        <row r="7">
          <cell r="AI7">
            <v>10000</v>
          </cell>
        </row>
      </sheetData>
      <sheetData sheetId="10698" refreshError="1"/>
      <sheetData sheetId="10699" refreshError="1"/>
      <sheetData sheetId="10700" refreshError="1"/>
      <sheetData sheetId="10701" refreshError="1"/>
      <sheetData sheetId="10702" refreshError="1"/>
      <sheetData sheetId="10703" refreshError="1"/>
      <sheetData sheetId="10704" refreshError="1"/>
      <sheetData sheetId="10705" refreshError="1"/>
      <sheetData sheetId="10706" refreshError="1"/>
      <sheetData sheetId="10707" refreshError="1"/>
      <sheetData sheetId="10708">
        <row r="7">
          <cell r="AI7">
            <v>10000</v>
          </cell>
        </row>
      </sheetData>
      <sheetData sheetId="10709">
        <row r="7">
          <cell r="AI7">
            <v>10000</v>
          </cell>
        </row>
      </sheetData>
      <sheetData sheetId="10710">
        <row r="7">
          <cell r="AI7">
            <v>10000</v>
          </cell>
        </row>
      </sheetData>
      <sheetData sheetId="10711">
        <row r="7">
          <cell r="AI7">
            <v>10000</v>
          </cell>
        </row>
      </sheetData>
      <sheetData sheetId="10712">
        <row r="7">
          <cell r="AI7">
            <v>10000</v>
          </cell>
        </row>
      </sheetData>
      <sheetData sheetId="10713" refreshError="1"/>
      <sheetData sheetId="10714" refreshError="1"/>
      <sheetData sheetId="10715" refreshError="1"/>
      <sheetData sheetId="10716">
        <row r="7">
          <cell r="AI7">
            <v>10000</v>
          </cell>
        </row>
      </sheetData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>
        <row r="7">
          <cell r="AI7">
            <v>10000</v>
          </cell>
        </row>
      </sheetData>
      <sheetData sheetId="10724">
        <row r="7">
          <cell r="AI7">
            <v>10000</v>
          </cell>
        </row>
      </sheetData>
      <sheetData sheetId="10725">
        <row r="7">
          <cell r="AI7">
            <v>10000</v>
          </cell>
        </row>
      </sheetData>
      <sheetData sheetId="10726">
        <row r="7">
          <cell r="AI7">
            <v>10000</v>
          </cell>
        </row>
      </sheetData>
      <sheetData sheetId="10727">
        <row r="7">
          <cell r="AI7">
            <v>10000</v>
          </cell>
        </row>
      </sheetData>
      <sheetData sheetId="10728">
        <row r="7">
          <cell r="AI7">
            <v>10000</v>
          </cell>
        </row>
      </sheetData>
      <sheetData sheetId="10729">
        <row r="7">
          <cell r="AI7">
            <v>10000</v>
          </cell>
        </row>
      </sheetData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 refreshError="1"/>
      <sheetData sheetId="10737" refreshError="1"/>
      <sheetData sheetId="10738" refreshError="1"/>
      <sheetData sheetId="10739" refreshError="1"/>
      <sheetData sheetId="10740" refreshError="1"/>
      <sheetData sheetId="10741" refreshError="1"/>
      <sheetData sheetId="10742" refreshError="1"/>
      <sheetData sheetId="10743" refreshError="1"/>
      <sheetData sheetId="10744" refreshError="1"/>
      <sheetData sheetId="10745" refreshError="1"/>
      <sheetData sheetId="10746" refreshError="1"/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>
        <row r="7">
          <cell r="AI7">
            <v>10000</v>
          </cell>
        </row>
      </sheetData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 refreshError="1"/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>
        <row r="7">
          <cell r="AI7">
            <v>10000</v>
          </cell>
        </row>
      </sheetData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 refreshError="1"/>
      <sheetData sheetId="10823">
        <row r="7">
          <cell r="AI7">
            <v>10000</v>
          </cell>
        </row>
      </sheetData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 refreshError="1"/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>
        <row r="7">
          <cell r="AI7">
            <v>10000</v>
          </cell>
        </row>
      </sheetData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 refreshError="1"/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>
        <row r="7">
          <cell r="AI7">
            <v>10000</v>
          </cell>
        </row>
      </sheetData>
      <sheetData sheetId="10881">
        <row r="7">
          <cell r="AI7">
            <v>10000</v>
          </cell>
        </row>
      </sheetData>
      <sheetData sheetId="10882">
        <row r="7">
          <cell r="AI7">
            <v>10000</v>
          </cell>
        </row>
      </sheetData>
      <sheetData sheetId="10883">
        <row r="7">
          <cell r="AI7">
            <v>10000</v>
          </cell>
        </row>
      </sheetData>
      <sheetData sheetId="10884">
        <row r="7">
          <cell r="AI7">
            <v>10000</v>
          </cell>
        </row>
      </sheetData>
      <sheetData sheetId="10885">
        <row r="7">
          <cell r="AI7">
            <v>10000</v>
          </cell>
        </row>
      </sheetData>
      <sheetData sheetId="10886">
        <row r="7">
          <cell r="AI7">
            <v>10000</v>
          </cell>
        </row>
      </sheetData>
      <sheetData sheetId="10887">
        <row r="7">
          <cell r="AI7">
            <v>10000</v>
          </cell>
        </row>
      </sheetData>
      <sheetData sheetId="10888">
        <row r="7">
          <cell r="AI7">
            <v>10000</v>
          </cell>
        </row>
      </sheetData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 refreshError="1"/>
      <sheetData sheetId="10892" refreshError="1"/>
      <sheetData sheetId="10893" refreshError="1"/>
      <sheetData sheetId="10894" refreshError="1"/>
      <sheetData sheetId="10895" refreshError="1"/>
      <sheetData sheetId="10896" refreshError="1"/>
      <sheetData sheetId="10897" refreshError="1"/>
      <sheetData sheetId="10898" refreshError="1"/>
      <sheetData sheetId="10899" refreshError="1"/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>
        <row r="7">
          <cell r="AI7">
            <v>10000</v>
          </cell>
        </row>
      </sheetData>
      <sheetData sheetId="10989">
        <row r="7">
          <cell r="AI7">
            <v>10000</v>
          </cell>
        </row>
      </sheetData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 refreshError="1"/>
      <sheetData sheetId="11000" refreshError="1"/>
      <sheetData sheetId="11001">
        <row r="7">
          <cell r="AI7">
            <v>10000</v>
          </cell>
        </row>
      </sheetData>
      <sheetData sheetId="11002">
        <row r="7">
          <cell r="AI7">
            <v>10000</v>
          </cell>
        </row>
      </sheetData>
      <sheetData sheetId="11003">
        <row r="7">
          <cell r="AI7">
            <v>10000</v>
          </cell>
        </row>
      </sheetData>
      <sheetData sheetId="11004">
        <row r="7">
          <cell r="AI7">
            <v>10000</v>
          </cell>
        </row>
      </sheetData>
      <sheetData sheetId="11005">
        <row r="7">
          <cell r="AI7">
            <v>10000</v>
          </cell>
        </row>
      </sheetData>
      <sheetData sheetId="11006">
        <row r="7">
          <cell r="AI7">
            <v>10000</v>
          </cell>
        </row>
      </sheetData>
      <sheetData sheetId="11007">
        <row r="7">
          <cell r="AI7">
            <v>10000</v>
          </cell>
        </row>
      </sheetData>
      <sheetData sheetId="11008">
        <row r="7">
          <cell r="AI7">
            <v>10000</v>
          </cell>
        </row>
      </sheetData>
      <sheetData sheetId="11009">
        <row r="7">
          <cell r="AI7">
            <v>10000</v>
          </cell>
        </row>
      </sheetData>
      <sheetData sheetId="11010">
        <row r="7">
          <cell r="AI7">
            <v>10000</v>
          </cell>
        </row>
      </sheetData>
      <sheetData sheetId="11011">
        <row r="7">
          <cell r="AI7">
            <v>10000</v>
          </cell>
        </row>
      </sheetData>
      <sheetData sheetId="11012" refreshError="1"/>
      <sheetData sheetId="11013" refreshError="1"/>
      <sheetData sheetId="11014" refreshError="1"/>
      <sheetData sheetId="11015" refreshError="1"/>
      <sheetData sheetId="11016" refreshError="1"/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>
        <row r="7">
          <cell r="AI7">
            <v>10000</v>
          </cell>
        </row>
      </sheetData>
      <sheetData sheetId="11026">
        <row r="7">
          <cell r="AI7">
            <v>10000</v>
          </cell>
        </row>
      </sheetData>
      <sheetData sheetId="11027">
        <row r="7">
          <cell r="AI7">
            <v>10000</v>
          </cell>
        </row>
      </sheetData>
      <sheetData sheetId="11028">
        <row r="7">
          <cell r="AI7">
            <v>10000</v>
          </cell>
        </row>
      </sheetData>
      <sheetData sheetId="11029">
        <row r="7">
          <cell r="AI7">
            <v>10000</v>
          </cell>
        </row>
      </sheetData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 refreshError="1"/>
      <sheetData sheetId="11101" refreshError="1"/>
      <sheetData sheetId="11102" refreshError="1"/>
      <sheetData sheetId="11103" refreshError="1"/>
      <sheetData sheetId="11104" refreshError="1"/>
      <sheetData sheetId="11105" refreshError="1"/>
      <sheetData sheetId="11106" refreshError="1"/>
      <sheetData sheetId="11107" refreshError="1"/>
      <sheetData sheetId="11108" refreshError="1"/>
      <sheetData sheetId="11109" refreshError="1"/>
      <sheetData sheetId="11110" refreshError="1"/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>
        <row r="7">
          <cell r="AI7">
            <v>10000</v>
          </cell>
        </row>
      </sheetData>
      <sheetData sheetId="11125">
        <row r="7">
          <cell r="AI7">
            <v>10000</v>
          </cell>
        </row>
      </sheetData>
      <sheetData sheetId="11126">
        <row r="7">
          <cell r="AI7">
            <v>10000</v>
          </cell>
        </row>
      </sheetData>
      <sheetData sheetId="11127">
        <row r="7">
          <cell r="AI7">
            <v>10000</v>
          </cell>
        </row>
      </sheetData>
      <sheetData sheetId="11128">
        <row r="7">
          <cell r="AI7">
            <v>10000</v>
          </cell>
        </row>
      </sheetData>
      <sheetData sheetId="11129">
        <row r="7">
          <cell r="AI7">
            <v>10000</v>
          </cell>
        </row>
      </sheetData>
      <sheetData sheetId="11130">
        <row r="7">
          <cell r="AI7">
            <v>10000</v>
          </cell>
        </row>
      </sheetData>
      <sheetData sheetId="11131">
        <row r="7">
          <cell r="AI7">
            <v>10000</v>
          </cell>
        </row>
      </sheetData>
      <sheetData sheetId="11132">
        <row r="7">
          <cell r="AI7">
            <v>10000</v>
          </cell>
        </row>
      </sheetData>
      <sheetData sheetId="11133">
        <row r="7">
          <cell r="AI7">
            <v>10000</v>
          </cell>
        </row>
      </sheetData>
      <sheetData sheetId="11134">
        <row r="7">
          <cell r="AI7">
            <v>10000</v>
          </cell>
        </row>
      </sheetData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>
        <row r="7">
          <cell r="AI7">
            <v>10000</v>
          </cell>
        </row>
      </sheetData>
      <sheetData sheetId="11152"/>
      <sheetData sheetId="11153" refreshError="1"/>
      <sheetData sheetId="11154" refreshError="1"/>
      <sheetData sheetId="11155" refreshError="1"/>
      <sheetData sheetId="11156" refreshError="1"/>
      <sheetData sheetId="11157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>
        <row r="7">
          <cell r="AH7" t="str">
            <v>SP1</v>
          </cell>
        </row>
      </sheetData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 refreshError="1"/>
      <sheetData sheetId="11242" refreshError="1"/>
      <sheetData sheetId="11243" refreshError="1"/>
      <sheetData sheetId="11244" refreshError="1"/>
      <sheetData sheetId="11245" refreshError="1"/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>
        <row r="7">
          <cell r="AH7" t="str">
            <v>SP1</v>
          </cell>
        </row>
      </sheetData>
      <sheetData sheetId="11250">
        <row r="7">
          <cell r="AH7" t="str">
            <v>SP1</v>
          </cell>
        </row>
      </sheetData>
      <sheetData sheetId="11251" refreshError="1"/>
      <sheetData sheetId="11252">
        <row r="7">
          <cell r="AI7">
            <v>10000</v>
          </cell>
        </row>
      </sheetData>
      <sheetData sheetId="11253" refreshError="1"/>
      <sheetData sheetId="11254" refreshError="1"/>
      <sheetData sheetId="11255">
        <row r="7">
          <cell r="AH7" t="str">
            <v>SP1</v>
          </cell>
        </row>
      </sheetData>
      <sheetData sheetId="11256" refreshError="1"/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H7" t="str">
            <v>SP1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H7" t="str">
            <v>SP1</v>
          </cell>
        </row>
      </sheetData>
      <sheetData sheetId="11263">
        <row r="7">
          <cell r="AH7" t="str">
            <v>SP1</v>
          </cell>
        </row>
      </sheetData>
      <sheetData sheetId="11264">
        <row r="7">
          <cell r="AH7" t="str">
            <v>SP1</v>
          </cell>
        </row>
      </sheetData>
      <sheetData sheetId="11265">
        <row r="7">
          <cell r="AI7">
            <v>10000</v>
          </cell>
        </row>
      </sheetData>
      <sheetData sheetId="11266">
        <row r="7">
          <cell r="AI7">
            <v>10000</v>
          </cell>
        </row>
      </sheetData>
      <sheetData sheetId="11267">
        <row r="7">
          <cell r="AI7">
            <v>10000</v>
          </cell>
        </row>
      </sheetData>
      <sheetData sheetId="11268">
        <row r="7">
          <cell r="AI7">
            <v>10000</v>
          </cell>
        </row>
      </sheetData>
      <sheetData sheetId="11269">
        <row r="7">
          <cell r="AH7" t="str">
            <v>SP1</v>
          </cell>
        </row>
      </sheetData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 refreshError="1"/>
      <sheetData sheetId="11276" refreshError="1"/>
      <sheetData sheetId="11277" refreshError="1"/>
      <sheetData sheetId="11278" refreshError="1"/>
      <sheetData sheetId="11279" refreshError="1"/>
      <sheetData sheetId="11280" refreshError="1"/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>
        <row r="7">
          <cell r="AI7">
            <v>10000</v>
          </cell>
        </row>
      </sheetData>
      <sheetData sheetId="11296">
        <row r="7">
          <cell r="AI7">
            <v>10000</v>
          </cell>
        </row>
      </sheetData>
      <sheetData sheetId="11297">
        <row r="7">
          <cell r="AI7">
            <v>10000</v>
          </cell>
        </row>
      </sheetData>
      <sheetData sheetId="11298">
        <row r="7">
          <cell r="AI7">
            <v>10000</v>
          </cell>
        </row>
      </sheetData>
      <sheetData sheetId="11299">
        <row r="7">
          <cell r="AI7">
            <v>10000</v>
          </cell>
        </row>
      </sheetData>
      <sheetData sheetId="11300">
        <row r="7">
          <cell r="AI7">
            <v>10000</v>
          </cell>
        </row>
      </sheetData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 refreshError="1"/>
      <sheetData sheetId="11318" refreshError="1"/>
      <sheetData sheetId="11319" refreshError="1"/>
      <sheetData sheetId="11320" refreshError="1"/>
      <sheetData sheetId="11321" refreshError="1"/>
      <sheetData sheetId="11322" refreshError="1"/>
      <sheetData sheetId="11323">
        <row r="7">
          <cell r="AI7">
            <v>10000</v>
          </cell>
        </row>
      </sheetData>
      <sheetData sheetId="11324">
        <row r="7">
          <cell r="AI7">
            <v>10000</v>
          </cell>
        </row>
      </sheetData>
      <sheetData sheetId="11325" refreshError="1"/>
      <sheetData sheetId="11326">
        <row r="7">
          <cell r="AI7">
            <v>10000</v>
          </cell>
        </row>
      </sheetData>
      <sheetData sheetId="11327">
        <row r="7">
          <cell r="AI7">
            <v>10000</v>
          </cell>
        </row>
      </sheetData>
      <sheetData sheetId="11328">
        <row r="7">
          <cell r="AI7">
            <v>10000</v>
          </cell>
        </row>
      </sheetData>
      <sheetData sheetId="11329">
        <row r="7">
          <cell r="AI7">
            <v>10000</v>
          </cell>
        </row>
      </sheetData>
      <sheetData sheetId="11330" refreshError="1"/>
      <sheetData sheetId="11331" refreshError="1"/>
      <sheetData sheetId="11332" refreshError="1"/>
      <sheetData sheetId="11333" refreshError="1"/>
      <sheetData sheetId="11334" refreshError="1"/>
      <sheetData sheetId="11335" refreshError="1"/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>
        <row r="7">
          <cell r="AI7">
            <v>10000</v>
          </cell>
        </row>
      </sheetData>
      <sheetData sheetId="11342">
        <row r="7">
          <cell r="AI7">
            <v>10000</v>
          </cell>
        </row>
      </sheetData>
      <sheetData sheetId="11343">
        <row r="7">
          <cell r="AI7">
            <v>10000</v>
          </cell>
        </row>
      </sheetData>
      <sheetData sheetId="11344">
        <row r="7">
          <cell r="AI7">
            <v>10000</v>
          </cell>
        </row>
      </sheetData>
      <sheetData sheetId="11345">
        <row r="7">
          <cell r="AI7">
            <v>10000</v>
          </cell>
        </row>
      </sheetData>
      <sheetData sheetId="11346">
        <row r="7">
          <cell r="AI7">
            <v>10000</v>
          </cell>
        </row>
      </sheetData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>
        <row r="7">
          <cell r="AI7">
            <v>10000</v>
          </cell>
        </row>
      </sheetData>
      <sheetData sheetId="11363">
        <row r="7">
          <cell r="AI7">
            <v>10000</v>
          </cell>
        </row>
      </sheetData>
      <sheetData sheetId="11364">
        <row r="7">
          <cell r="AI7">
            <v>10000</v>
          </cell>
        </row>
      </sheetData>
      <sheetData sheetId="11365">
        <row r="7">
          <cell r="AI7">
            <v>10000</v>
          </cell>
        </row>
      </sheetData>
      <sheetData sheetId="11366">
        <row r="7">
          <cell r="AI7">
            <v>10000</v>
          </cell>
        </row>
      </sheetData>
      <sheetData sheetId="11367">
        <row r="7">
          <cell r="AI7">
            <v>10000</v>
          </cell>
        </row>
      </sheetData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 refreshError="1"/>
      <sheetData sheetId="11378" refreshError="1"/>
      <sheetData sheetId="11379" refreshError="1"/>
      <sheetData sheetId="11380" refreshError="1"/>
      <sheetData sheetId="11381" refreshError="1"/>
      <sheetData sheetId="11382" refreshError="1"/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>
        <row r="7">
          <cell r="AI7">
            <v>10000</v>
          </cell>
        </row>
      </sheetData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/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>
        <row r="7">
          <cell r="AI7">
            <v>10000</v>
          </cell>
        </row>
      </sheetData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/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>
        <row r="7">
          <cell r="AI7">
            <v>10000</v>
          </cell>
        </row>
      </sheetData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/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>
        <row r="7">
          <cell r="AI7">
            <v>10000</v>
          </cell>
        </row>
      </sheetData>
      <sheetData sheetId="13655">
        <row r="7">
          <cell r="AI7">
            <v>10000</v>
          </cell>
        </row>
      </sheetData>
      <sheetData sheetId="13656">
        <row r="7">
          <cell r="AI7">
            <v>10000</v>
          </cell>
        </row>
      </sheetData>
      <sheetData sheetId="13657">
        <row r="7">
          <cell r="AI7">
            <v>10000</v>
          </cell>
        </row>
      </sheetData>
      <sheetData sheetId="13658">
        <row r="7">
          <cell r="AI7">
            <v>10000</v>
          </cell>
        </row>
      </sheetData>
      <sheetData sheetId="13659">
        <row r="7">
          <cell r="AI7">
            <v>10000</v>
          </cell>
        </row>
      </sheetData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>
        <row r="7">
          <cell r="AI7">
            <v>10000</v>
          </cell>
        </row>
      </sheetData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>
        <row r="7">
          <cell r="AI7">
            <v>10000</v>
          </cell>
        </row>
      </sheetData>
      <sheetData sheetId="16273"/>
      <sheetData sheetId="16274">
        <row r="7">
          <cell r="AI7">
            <v>10000</v>
          </cell>
        </row>
      </sheetData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/>
      <sheetData sheetId="16279">
        <row r="7">
          <cell r="AI7">
            <v>10000</v>
          </cell>
        </row>
      </sheetData>
      <sheetData sheetId="16280"/>
      <sheetData sheetId="16281">
        <row r="7">
          <cell r="AI7">
            <v>10000</v>
          </cell>
        </row>
      </sheetData>
      <sheetData sheetId="16282">
        <row r="7">
          <cell r="AI7">
            <v>10000</v>
          </cell>
        </row>
      </sheetData>
      <sheetData sheetId="16283">
        <row r="7">
          <cell r="AI7">
            <v>10000</v>
          </cell>
        </row>
      </sheetData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>
        <row r="7">
          <cell r="AI7">
            <v>10000</v>
          </cell>
        </row>
      </sheetData>
      <sheetData sheetId="16288"/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/>
      <sheetData sheetId="16294">
        <row r="7">
          <cell r="AI7">
            <v>10000</v>
          </cell>
        </row>
      </sheetData>
      <sheetData sheetId="16295"/>
      <sheetData sheetId="16296">
        <row r="7">
          <cell r="AI7">
            <v>10000</v>
          </cell>
        </row>
      </sheetData>
      <sheetData sheetId="16297">
        <row r="7">
          <cell r="AI7">
            <v>10000</v>
          </cell>
        </row>
      </sheetData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>
        <row r="7">
          <cell r="AI7">
            <v>10000</v>
          </cell>
        </row>
      </sheetData>
      <sheetData sheetId="16302"/>
      <sheetData sheetId="16303"/>
      <sheetData sheetId="16304">
        <row r="7">
          <cell r="AI7">
            <v>10000</v>
          </cell>
        </row>
      </sheetData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/>
      <sheetData sheetId="16308"/>
      <sheetData sheetId="16309">
        <row r="7">
          <cell r="AI7">
            <v>10000</v>
          </cell>
        </row>
      </sheetData>
      <sheetData sheetId="16310"/>
      <sheetData sheetId="16311">
        <row r="7">
          <cell r="AI7">
            <v>10000</v>
          </cell>
        </row>
      </sheetData>
      <sheetData sheetId="16312">
        <row r="7">
          <cell r="AI7">
            <v>10000</v>
          </cell>
        </row>
      </sheetData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>
        <row r="7">
          <cell r="AI7">
            <v>10000</v>
          </cell>
        </row>
      </sheetData>
      <sheetData sheetId="16316">
        <row r="7">
          <cell r="AI7">
            <v>10000</v>
          </cell>
        </row>
      </sheetData>
      <sheetData sheetId="16317"/>
      <sheetData sheetId="16318"/>
      <sheetData sheetId="16319">
        <row r="7">
          <cell r="AI7">
            <v>10000</v>
          </cell>
        </row>
      </sheetData>
      <sheetData sheetId="16320">
        <row r="7">
          <cell r="AI7">
            <v>10000</v>
          </cell>
        </row>
      </sheetData>
      <sheetData sheetId="16321"/>
      <sheetData sheetId="16322"/>
      <sheetData sheetId="16323"/>
      <sheetData sheetId="16324">
        <row r="7">
          <cell r="AI7">
            <v>10000</v>
          </cell>
        </row>
      </sheetData>
      <sheetData sheetId="16325"/>
      <sheetData sheetId="16326"/>
      <sheetData sheetId="16327">
        <row r="7">
          <cell r="AI7">
            <v>10000</v>
          </cell>
        </row>
      </sheetData>
      <sheetData sheetId="16328">
        <row r="7">
          <cell r="AI7">
            <v>10000</v>
          </cell>
        </row>
      </sheetData>
      <sheetData sheetId="16329">
        <row r="7">
          <cell r="AI7">
            <v>10000</v>
          </cell>
        </row>
      </sheetData>
      <sheetData sheetId="16330"/>
      <sheetData sheetId="16331"/>
      <sheetData sheetId="16332"/>
      <sheetData sheetId="16333"/>
      <sheetData sheetId="16334">
        <row r="7">
          <cell r="AI7">
            <v>10000</v>
          </cell>
        </row>
      </sheetData>
      <sheetData sheetId="16335"/>
      <sheetData sheetId="16336"/>
      <sheetData sheetId="16337"/>
      <sheetData sheetId="16338"/>
      <sheetData sheetId="16339">
        <row r="7">
          <cell r="AI7">
            <v>10000</v>
          </cell>
        </row>
      </sheetData>
      <sheetData sheetId="16340"/>
      <sheetData sheetId="16341"/>
      <sheetData sheetId="16342"/>
      <sheetData sheetId="16343">
        <row r="7">
          <cell r="AI7">
            <v>10000</v>
          </cell>
        </row>
      </sheetData>
      <sheetData sheetId="16344">
        <row r="7">
          <cell r="AI7">
            <v>10000</v>
          </cell>
        </row>
      </sheetData>
      <sheetData sheetId="16345"/>
      <sheetData sheetId="16346"/>
      <sheetData sheetId="16347"/>
      <sheetData sheetId="16348"/>
      <sheetData sheetId="16349"/>
      <sheetData sheetId="16350"/>
      <sheetData sheetId="16351"/>
      <sheetData sheetId="16352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/>
      <sheetData sheetId="16588"/>
      <sheetData sheetId="16589"/>
      <sheetData sheetId="16590"/>
      <sheetData sheetId="16591"/>
      <sheetData sheetId="16592"/>
      <sheetData sheetId="16593"/>
      <sheetData sheetId="16594"/>
      <sheetData sheetId="16595"/>
      <sheetData sheetId="16596"/>
      <sheetData sheetId="16597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/>
      <sheetData sheetId="17272" refreshError="1"/>
      <sheetData sheetId="17273" refreshError="1"/>
      <sheetData sheetId="17274" refreshError="1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/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/>
      <sheetData sheetId="17297" refreshError="1"/>
      <sheetData sheetId="17298" refreshError="1"/>
      <sheetData sheetId="17299"/>
      <sheetData sheetId="17300">
        <row r="7">
          <cell r="AI7">
            <v>10000</v>
          </cell>
        </row>
      </sheetData>
      <sheetData sheetId="17301" refreshError="1"/>
      <sheetData sheetId="17302" refreshError="1"/>
      <sheetData sheetId="17303"/>
      <sheetData sheetId="17304" refreshError="1"/>
      <sheetData sheetId="17305"/>
      <sheetData sheetId="17306" refreshError="1"/>
      <sheetData sheetId="17307" refreshError="1"/>
      <sheetData sheetId="17308"/>
      <sheetData sheetId="17309" refreshError="1"/>
      <sheetData sheetId="17310"/>
      <sheetData sheetId="17311" refreshError="1"/>
      <sheetData sheetId="17312"/>
      <sheetData sheetId="17313"/>
      <sheetData sheetId="17314" refreshError="1"/>
      <sheetData sheetId="17315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/>
      <sheetData sheetId="17322" refreshError="1"/>
      <sheetData sheetId="17323" refreshError="1"/>
      <sheetData sheetId="17324">
        <row r="7">
          <cell r="AI7">
            <v>10000</v>
          </cell>
        </row>
      </sheetData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/>
      <sheetData sheetId="17400" refreshError="1"/>
      <sheetData sheetId="17401"/>
      <sheetData sheetId="17402" refreshError="1"/>
      <sheetData sheetId="17403" refreshError="1"/>
      <sheetData sheetId="17404" refreshError="1"/>
      <sheetData sheetId="17405" refreshError="1"/>
      <sheetData sheetId="17406"/>
      <sheetData sheetId="17407" refreshError="1"/>
      <sheetData sheetId="17408" refreshError="1"/>
      <sheetData sheetId="17409" refreshError="1"/>
      <sheetData sheetId="17410" refreshError="1"/>
      <sheetData sheetId="17411"/>
      <sheetData sheetId="17412"/>
      <sheetData sheetId="17413" refreshError="1"/>
      <sheetData sheetId="17414" refreshError="1"/>
      <sheetData sheetId="17415" refreshError="1"/>
      <sheetData sheetId="17416" refreshError="1"/>
      <sheetData sheetId="17417"/>
      <sheetData sheetId="17418"/>
      <sheetData sheetId="17419"/>
      <sheetData sheetId="17420" refreshError="1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/>
      <sheetData sheetId="17433"/>
      <sheetData sheetId="17434"/>
      <sheetData sheetId="17435"/>
      <sheetData sheetId="17436" refreshError="1"/>
      <sheetData sheetId="174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_x0014_M01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Cong ban_x0009__x0000__x0009_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QHC Ha Noi11.3.2010_Thang"/>
      <sheetName val="Cm276 - Ke277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Du_lieu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QD"/>
      <sheetName val="CV den trong toÂg"/>
      <sheetName val="Dt 2001"/>
      <sheetName val="_x0000__x0000_"/>
      <sheetName val="??di trong  tong"/>
      <sheetName val="CDKTKD2002"/>
      <sheetName val="DN02"/>
      <sheetName val="_x000c__x0000__x0000__x0000__x0000__x0000__x0000__x0000__x0006__x0000_"/>
      <sheetName val="?撕攕獽?-BLDG"/>
      <sheetName val="56"/>
      <sheetName val="Tinh "/>
      <sheetName val="tlðm190337,8"/>
      <sheetName val="chie?_x0000__x0000__x0000_?_x0000_"/>
      <sheetName val="_x0003_ha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_x000c__x0006_"/>
      <sheetName val="chie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 refreshError="1"/>
      <sheetData sheetId="587" refreshError="1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 refreshError="1"/>
      <sheetData sheetId="670"/>
      <sheetData sheetId="671" refreshError="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/>
      <sheetData sheetId="1136" refreshError="1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 refreshError="1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/>
      <sheetData sheetId="1179" refreshError="1"/>
      <sheetData sheetId="1180"/>
      <sheetData sheetId="1181"/>
      <sheetData sheetId="1182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 refreshError="1"/>
      <sheetData sheetId="1193" refreshError="1"/>
      <sheetData sheetId="1194"/>
      <sheetData sheetId="1195"/>
      <sheetData sheetId="1196"/>
      <sheetData sheetId="1197"/>
      <sheetData sheetId="1198"/>
      <sheetData sheetId="1199"/>
      <sheetData sheetId="1200"/>
      <sheetData sheetId="1201" refreshError="1"/>
      <sheetData sheetId="1202"/>
      <sheetData sheetId="1203"/>
      <sheetData sheetId="1204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/>
      <sheetData sheetId="1340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/>
      <sheetData sheetId="1391" refreshError="1"/>
      <sheetData sheetId="1392" refreshError="1"/>
      <sheetData sheetId="1393"/>
      <sheetData sheetId="1394" refreshError="1"/>
      <sheetData sheetId="1395" refreshError="1"/>
      <sheetData sheetId="1396"/>
      <sheetData sheetId="1397"/>
      <sheetData sheetId="1398"/>
      <sheetData sheetId="1399"/>
      <sheetData sheetId="1400"/>
      <sheetData sheetId="1401" refreshError="1"/>
      <sheetData sheetId="1402" refreshError="1"/>
      <sheetData sheetId="1403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/>
      <sheetData sheetId="1425" refreshError="1"/>
      <sheetData sheetId="1426" refreshError="1"/>
      <sheetData sheetId="1427" refreshError="1"/>
      <sheetData sheetId="1428"/>
      <sheetData sheetId="1429" refreshError="1"/>
      <sheetData sheetId="1430" refreshError="1"/>
      <sheetData sheetId="1431"/>
      <sheetData sheetId="1432" refreshError="1"/>
      <sheetData sheetId="1433" refreshError="1"/>
      <sheetData sheetId="1434" refreshError="1"/>
      <sheetData sheetId="1435" refreshError="1"/>
      <sheetData sheetId="14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KH-Q1,Q2,01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workbookViewId="0">
      <selection activeCell="B26" sqref="B26"/>
    </sheetView>
  </sheetViews>
  <sheetFormatPr defaultColWidth="9.140625" defaultRowHeight="21" customHeight="1"/>
  <cols>
    <col min="1" max="1" width="3" style="4" customWidth="1"/>
    <col min="2" max="2" width="39" style="4" customWidth="1"/>
    <col min="3" max="3" width="15" style="4" customWidth="1"/>
    <col min="4" max="4" width="14.42578125" style="4" customWidth="1"/>
    <col min="5" max="5" width="16.5703125" style="4" customWidth="1"/>
    <col min="6" max="16384" width="9.140625" style="4"/>
  </cols>
  <sheetData>
    <row r="1" spans="1:8" ht="21" customHeight="1">
      <c r="A1" s="1" t="s">
        <v>21</v>
      </c>
      <c r="B1" s="1"/>
      <c r="C1" s="1"/>
      <c r="D1" s="1"/>
      <c r="E1" s="1"/>
      <c r="F1" s="2"/>
      <c r="G1" s="3"/>
      <c r="H1" s="3"/>
    </row>
    <row r="2" spans="1:8" ht="21" customHeight="1">
      <c r="A2" s="5"/>
      <c r="B2" s="5"/>
      <c r="C2" s="5"/>
      <c r="D2" s="5"/>
      <c r="E2" s="5"/>
      <c r="F2" s="6"/>
      <c r="G2" s="3"/>
      <c r="H2" s="3"/>
    </row>
    <row r="3" spans="1:8" ht="20.100000000000001" customHeight="1">
      <c r="A3" s="7"/>
      <c r="B3" s="7"/>
      <c r="C3" s="8"/>
      <c r="D3" s="8"/>
      <c r="E3" s="9" t="s">
        <v>0</v>
      </c>
      <c r="F3" s="10"/>
    </row>
    <row r="4" spans="1:8" ht="20.100000000000001" customHeight="1">
      <c r="A4" s="11"/>
      <c r="B4" s="11"/>
      <c r="C4" s="11" t="s">
        <v>1</v>
      </c>
      <c r="D4" s="11" t="s">
        <v>2</v>
      </c>
      <c r="E4" s="11" t="s">
        <v>3</v>
      </c>
      <c r="F4" s="6"/>
    </row>
    <row r="5" spans="1:8" ht="20.100000000000001" customHeight="1">
      <c r="A5" s="12"/>
      <c r="B5" s="12"/>
      <c r="C5" s="12" t="s">
        <v>4</v>
      </c>
      <c r="D5" s="12" t="s">
        <v>5</v>
      </c>
      <c r="E5" s="12" t="s">
        <v>6</v>
      </c>
      <c r="F5" s="6"/>
    </row>
    <row r="6" spans="1:8" ht="20.100000000000001" customHeight="1">
      <c r="A6" s="12"/>
      <c r="B6" s="12"/>
      <c r="C6" s="13"/>
      <c r="D6" s="13"/>
      <c r="E6" s="13" t="s">
        <v>7</v>
      </c>
      <c r="F6" s="6"/>
    </row>
    <row r="7" spans="1:8" ht="20.100000000000001" customHeight="1">
      <c r="A7" s="12"/>
      <c r="B7" s="12"/>
      <c r="C7" s="12"/>
      <c r="D7" s="12"/>
      <c r="E7" s="12"/>
      <c r="F7" s="6"/>
    </row>
    <row r="8" spans="1:8" ht="20.100000000000001" customHeight="1">
      <c r="A8" s="14" t="s">
        <v>8</v>
      </c>
      <c r="B8" s="15"/>
      <c r="C8" s="16">
        <v>2969.7</v>
      </c>
      <c r="D8" s="16">
        <v>2932.9</v>
      </c>
      <c r="E8" s="17">
        <v>98.760817591002464</v>
      </c>
      <c r="F8" s="18"/>
    </row>
    <row r="9" spans="1:8" ht="20.100000000000001" customHeight="1">
      <c r="A9" s="19"/>
      <c r="B9" s="20" t="s">
        <v>9</v>
      </c>
      <c r="C9" s="21">
        <v>1050.4000000000001</v>
      </c>
      <c r="D9" s="21">
        <v>1037.5</v>
      </c>
      <c r="E9" s="22">
        <v>98.771896420411267</v>
      </c>
      <c r="F9" s="18"/>
    </row>
    <row r="10" spans="1:8" ht="20.100000000000001" customHeight="1">
      <c r="A10" s="23"/>
      <c r="B10" s="20" t="s">
        <v>10</v>
      </c>
      <c r="C10" s="21">
        <v>1919.3</v>
      </c>
      <c r="D10" s="21">
        <v>1895.4</v>
      </c>
      <c r="E10" s="22">
        <v>98.754754337518889</v>
      </c>
      <c r="F10" s="18"/>
    </row>
    <row r="11" spans="1:8" ht="20.100000000000001" customHeight="1">
      <c r="A11" s="24" t="s">
        <v>11</v>
      </c>
      <c r="B11" s="25"/>
      <c r="C11" s="16">
        <v>1612.5080100000002</v>
      </c>
      <c r="D11" s="16">
        <v>1486</v>
      </c>
      <c r="E11" s="17">
        <v>92.154580987166682</v>
      </c>
      <c r="F11" s="18"/>
    </row>
    <row r="12" spans="1:8" ht="20.100000000000001" customHeight="1">
      <c r="A12" s="26"/>
      <c r="B12" s="24" t="s">
        <v>12</v>
      </c>
      <c r="C12" s="21">
        <v>1234.7494100000001</v>
      </c>
      <c r="D12" s="21">
        <v>1119.9000000000001</v>
      </c>
      <c r="E12" s="22">
        <v>90.69856530646166</v>
      </c>
      <c r="F12" s="18"/>
    </row>
    <row r="13" spans="1:8" ht="20.100000000000001" customHeight="1">
      <c r="A13" s="24" t="s">
        <v>13</v>
      </c>
      <c r="B13" s="24"/>
      <c r="C13" s="16">
        <v>698.82308000000012</v>
      </c>
      <c r="D13" s="16">
        <v>355.5</v>
      </c>
      <c r="E13" s="17">
        <v>50.871244836389771</v>
      </c>
      <c r="F13" s="18"/>
    </row>
    <row r="14" spans="1:8" ht="20.100000000000001" customHeight="1">
      <c r="A14" s="24"/>
      <c r="B14" s="24" t="s">
        <v>12</v>
      </c>
      <c r="C14" s="21">
        <v>615.92708000000005</v>
      </c>
      <c r="D14" s="21">
        <v>272.3</v>
      </c>
      <c r="E14" s="22">
        <v>44.209778858886992</v>
      </c>
      <c r="F14" s="18"/>
    </row>
    <row r="15" spans="1:8" ht="20.100000000000001" customHeight="1">
      <c r="A15" s="14" t="s">
        <v>14</v>
      </c>
      <c r="B15" s="27"/>
      <c r="C15" s="28"/>
      <c r="D15" s="28"/>
      <c r="E15" s="17"/>
      <c r="F15" s="18"/>
    </row>
    <row r="16" spans="1:8" ht="20.100000000000001" customHeight="1">
      <c r="A16" s="14"/>
      <c r="B16" s="29" t="s">
        <v>15</v>
      </c>
      <c r="C16" s="22">
        <v>367.7</v>
      </c>
      <c r="D16" s="22">
        <v>363.8</v>
      </c>
      <c r="E16" s="22">
        <v>98.93935273320642</v>
      </c>
      <c r="F16" s="30"/>
    </row>
    <row r="17" spans="1:6" ht="20.100000000000001" customHeight="1">
      <c r="A17" s="19"/>
      <c r="B17" s="29" t="s">
        <v>16</v>
      </c>
      <c r="C17" s="22">
        <v>45.5</v>
      </c>
      <c r="D17" s="22">
        <v>45.1</v>
      </c>
      <c r="E17" s="22">
        <v>99.120879120879124</v>
      </c>
      <c r="F17" s="30"/>
    </row>
    <row r="18" spans="1:6" ht="20.100000000000001" customHeight="1">
      <c r="A18" s="14"/>
      <c r="B18" s="29" t="s">
        <v>17</v>
      </c>
      <c r="C18" s="22">
        <v>9.9</v>
      </c>
      <c r="D18" s="22">
        <v>10.1</v>
      </c>
      <c r="E18" s="22">
        <v>102.02020202020201</v>
      </c>
      <c r="F18" s="30"/>
    </row>
    <row r="19" spans="1:6" ht="20.100000000000001" customHeight="1">
      <c r="A19" s="31"/>
      <c r="B19" s="29" t="s">
        <v>18</v>
      </c>
      <c r="C19" s="22">
        <v>95.4</v>
      </c>
      <c r="D19" s="22">
        <v>92.2</v>
      </c>
      <c r="E19" s="22">
        <v>96.645702306079656</v>
      </c>
      <c r="F19" s="30"/>
    </row>
    <row r="20" spans="1:6" ht="20.100000000000001" customHeight="1">
      <c r="A20" s="14"/>
      <c r="B20" s="29" t="s">
        <v>19</v>
      </c>
      <c r="C20" s="22">
        <v>566.70000000000005</v>
      </c>
      <c r="D20" s="22">
        <v>569.5</v>
      </c>
      <c r="E20" s="22">
        <v>100.49408858302451</v>
      </c>
      <c r="F20" s="18"/>
    </row>
    <row r="21" spans="1:6" ht="20.100000000000001" customHeight="1">
      <c r="A21" s="32"/>
      <c r="B21" s="29" t="s">
        <v>20</v>
      </c>
      <c r="C21" s="22">
        <v>31.1</v>
      </c>
      <c r="D21" s="22">
        <v>31.2</v>
      </c>
      <c r="E21" s="22">
        <v>100.32154340836013</v>
      </c>
      <c r="F21" s="6"/>
    </row>
    <row r="22" spans="1:6" ht="20.100000000000001" customHeight="1">
      <c r="A22" s="32"/>
      <c r="B22" s="32"/>
      <c r="F22" s="6"/>
    </row>
    <row r="23" spans="1:6" ht="20.100000000000001" customHeight="1">
      <c r="A23" s="32"/>
      <c r="B23" s="32"/>
      <c r="C23" s="33"/>
      <c r="D23" s="33"/>
      <c r="E23" s="32"/>
      <c r="F23" s="6"/>
    </row>
    <row r="24" spans="1:6" ht="21" customHeight="1">
      <c r="A24" s="32"/>
      <c r="B24" s="32"/>
      <c r="C24" s="33"/>
      <c r="D24" s="33"/>
      <c r="E24" s="32"/>
      <c r="F24" s="6"/>
    </row>
    <row r="25" spans="1:6" ht="21" customHeight="1">
      <c r="A25" s="32"/>
      <c r="B25" s="32"/>
      <c r="C25" s="33"/>
      <c r="D25" s="33"/>
      <c r="E25" s="32"/>
      <c r="F25" s="6"/>
    </row>
    <row r="26" spans="1:6" ht="21" customHeight="1">
      <c r="A26" s="32"/>
      <c r="B26" s="32"/>
      <c r="C26" s="32"/>
      <c r="D26" s="32"/>
      <c r="E26" s="32"/>
      <c r="F26" s="6"/>
    </row>
    <row r="27" spans="1:6" ht="21" customHeight="1">
      <c r="A27" s="32"/>
      <c r="B27" s="32"/>
      <c r="C27" s="32"/>
      <c r="D27" s="32"/>
      <c r="E27" s="32"/>
      <c r="F27" s="6"/>
    </row>
    <row r="28" spans="1:6" ht="21" customHeight="1">
      <c r="A28" s="6"/>
      <c r="B28" s="6"/>
      <c r="C28" s="6"/>
      <c r="D28" s="6"/>
      <c r="E28" s="6"/>
      <c r="F28" s="6"/>
    </row>
    <row r="29" spans="1:6" ht="21" customHeight="1">
      <c r="A29" s="6"/>
      <c r="B29" s="6"/>
      <c r="C29" s="6"/>
      <c r="D29" s="6"/>
      <c r="E29" s="6"/>
      <c r="F29" s="6"/>
    </row>
    <row r="30" spans="1:6" ht="21" customHeight="1">
      <c r="A30" s="6"/>
      <c r="B30" s="6"/>
      <c r="C30" s="6"/>
      <c r="D30" s="6"/>
      <c r="E30" s="6"/>
      <c r="F30" s="6"/>
    </row>
    <row r="31" spans="1:6" ht="21" customHeight="1">
      <c r="A31" s="6"/>
      <c r="B31" s="6"/>
      <c r="C31" s="6"/>
      <c r="D31" s="6"/>
      <c r="E31" s="6"/>
      <c r="F31" s="6"/>
    </row>
    <row r="32" spans="1:6" ht="21" customHeight="1">
      <c r="A32" s="6"/>
      <c r="B32" s="6"/>
      <c r="C32" s="6"/>
      <c r="D32" s="6"/>
      <c r="E32" s="6"/>
      <c r="F32" s="6"/>
    </row>
    <row r="33" spans="1:6" ht="21" customHeight="1">
      <c r="A33" s="6"/>
      <c r="B33" s="6"/>
      <c r="C33" s="6"/>
      <c r="D33" s="6"/>
      <c r="E33" s="6"/>
      <c r="F33" s="6"/>
    </row>
    <row r="34" spans="1:6" ht="21" customHeight="1">
      <c r="A34" s="6"/>
      <c r="B34" s="6"/>
      <c r="C34" s="6"/>
      <c r="D34" s="6"/>
      <c r="E34" s="6"/>
      <c r="F34" s="6"/>
    </row>
    <row r="35" spans="1:6" ht="21" customHeight="1">
      <c r="A35" s="6"/>
      <c r="B35" s="6"/>
      <c r="C35" s="6"/>
      <c r="D35" s="6"/>
      <c r="E35" s="6"/>
      <c r="F35" s="6"/>
    </row>
    <row r="36" spans="1:6" ht="21" customHeight="1">
      <c r="A36" s="6"/>
      <c r="B36" s="6"/>
      <c r="C36" s="6"/>
      <c r="D36" s="6"/>
      <c r="E36" s="6"/>
      <c r="F36" s="6"/>
    </row>
    <row r="37" spans="1:6" ht="21" customHeight="1">
      <c r="A37" s="6"/>
      <c r="B37" s="6"/>
      <c r="C37" s="6"/>
      <c r="D37" s="6"/>
      <c r="E37" s="6"/>
      <c r="F37" s="6"/>
    </row>
    <row r="38" spans="1:6" ht="21" customHeight="1">
      <c r="A38" s="6"/>
      <c r="B38" s="6"/>
      <c r="C38" s="6"/>
      <c r="D38" s="6"/>
      <c r="E38" s="6"/>
      <c r="F38" s="6"/>
    </row>
    <row r="39" spans="1:6" ht="21" customHeight="1">
      <c r="A39" s="6"/>
      <c r="B39" s="6"/>
      <c r="C39" s="6"/>
      <c r="D39" s="6"/>
      <c r="E39" s="6"/>
      <c r="F39" s="6"/>
    </row>
    <row r="40" spans="1:6" ht="21" customHeight="1">
      <c r="A40" s="6"/>
      <c r="B40" s="6"/>
      <c r="C40" s="6"/>
      <c r="D40" s="6"/>
      <c r="E40" s="6"/>
      <c r="F40" s="6"/>
    </row>
    <row r="41" spans="1:6" ht="21" customHeight="1">
      <c r="A41" s="6"/>
      <c r="B41" s="6"/>
      <c r="C41" s="6"/>
      <c r="D41" s="6"/>
      <c r="E41" s="6"/>
      <c r="F41" s="6"/>
    </row>
    <row r="42" spans="1:6" ht="21" customHeight="1">
      <c r="A42" s="6"/>
      <c r="B42" s="6"/>
      <c r="C42" s="6"/>
      <c r="D42" s="6"/>
      <c r="E42" s="6"/>
      <c r="F42" s="6"/>
    </row>
    <row r="43" spans="1:6" ht="21" customHeight="1">
      <c r="A43" s="6"/>
      <c r="B43" s="6"/>
      <c r="C43" s="6"/>
      <c r="D43" s="6"/>
      <c r="E43" s="6"/>
      <c r="F43" s="6"/>
    </row>
  </sheetData>
  <pageMargins left="0.78740157480314998" right="0.47244094488188998" top="0.74803149606299202" bottom="0.47244094488188998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>
      <selection activeCell="B26" sqref="B26"/>
    </sheetView>
  </sheetViews>
  <sheetFormatPr defaultColWidth="8.7109375" defaultRowHeight="12.75"/>
  <cols>
    <col min="1" max="1" width="49.28515625" style="362" customWidth="1"/>
    <col min="2" max="2" width="9.7109375" style="362" customWidth="1"/>
    <col min="3" max="3" width="9.28515625" style="362" customWidth="1"/>
    <col min="4" max="4" width="20.7109375" style="362" customWidth="1"/>
    <col min="5" max="5" width="10" style="362" hidden="1" customWidth="1"/>
    <col min="6" max="6" width="10.28515625" style="362" customWidth="1"/>
    <col min="7" max="9" width="5.5703125" style="362" customWidth="1"/>
    <col min="10" max="16384" width="8.7109375" style="362"/>
  </cols>
  <sheetData>
    <row r="1" spans="1:6" s="360" customFormat="1" ht="20.100000000000001" customHeight="1">
      <c r="A1" s="359" t="s">
        <v>449</v>
      </c>
      <c r="B1" s="399"/>
      <c r="C1" s="399"/>
    </row>
    <row r="2" spans="1:6" ht="20.100000000000001" customHeight="1">
      <c r="A2" s="373"/>
      <c r="B2" s="373"/>
      <c r="C2" s="373"/>
    </row>
    <row r="3" spans="1:6" s="364" customFormat="1" ht="20.100000000000001" customHeight="1">
      <c r="A3" s="363"/>
      <c r="B3" s="400"/>
      <c r="C3" s="400"/>
      <c r="D3" s="423" t="s">
        <v>443</v>
      </c>
    </row>
    <row r="4" spans="1:6" s="364" customFormat="1" ht="15.95" customHeight="1">
      <c r="A4" s="401"/>
      <c r="B4" s="402" t="s">
        <v>182</v>
      </c>
      <c r="C4" s="402" t="s">
        <v>182</v>
      </c>
      <c r="D4" s="402" t="s">
        <v>412</v>
      </c>
    </row>
    <row r="5" spans="1:6" s="364" customFormat="1" ht="15.95" customHeight="1">
      <c r="A5" s="404"/>
      <c r="B5" s="405" t="s">
        <v>444</v>
      </c>
      <c r="C5" s="405" t="s">
        <v>27</v>
      </c>
      <c r="D5" s="405" t="s">
        <v>445</v>
      </c>
    </row>
    <row r="6" spans="1:6" s="364" customFormat="1" ht="20.100000000000001" customHeight="1">
      <c r="A6" s="363"/>
      <c r="B6" s="72"/>
      <c r="C6" s="72"/>
      <c r="D6" s="72"/>
    </row>
    <row r="7" spans="1:6" s="410" customFormat="1" ht="20.100000000000001" customHeight="1">
      <c r="A7" s="424" t="s">
        <v>194</v>
      </c>
      <c r="B7" s="425">
        <f>B8+B9+B14</f>
        <v>7645</v>
      </c>
      <c r="C7" s="425">
        <f>C8+C9+C14</f>
        <v>15190</v>
      </c>
      <c r="D7" s="426">
        <f>C7/B7*100</f>
        <v>198.6919555264879</v>
      </c>
      <c r="E7" s="434">
        <f>D7-100</f>
        <v>98.691955526487902</v>
      </c>
    </row>
    <row r="8" spans="1:6" s="410" customFormat="1" ht="20.100000000000001" customHeight="1">
      <c r="A8" s="412" t="s">
        <v>426</v>
      </c>
      <c r="B8" s="427">
        <v>171</v>
      </c>
      <c r="C8" s="427">
        <v>271</v>
      </c>
      <c r="D8" s="428">
        <f t="shared" ref="D8:D26" si="0">C8/B8*100</f>
        <v>158.47953216374268</v>
      </c>
      <c r="E8" s="434">
        <f t="shared" ref="E8:E26" si="1">D8-100</f>
        <v>58.479532163742675</v>
      </c>
      <c r="F8" s="435"/>
    </row>
    <row r="9" spans="1:6" s="410" customFormat="1" ht="20.100000000000001" customHeight="1">
      <c r="A9" s="412" t="s">
        <v>427</v>
      </c>
      <c r="B9" s="427">
        <f>SUM(B10:B13)</f>
        <v>1523</v>
      </c>
      <c r="C9" s="427">
        <f>SUM(C10:C13)</f>
        <v>2914</v>
      </c>
      <c r="D9" s="428">
        <f t="shared" si="0"/>
        <v>191.33289560078794</v>
      </c>
      <c r="E9" s="434">
        <f t="shared" si="1"/>
        <v>91.332895600787936</v>
      </c>
      <c r="F9" s="425"/>
    </row>
    <row r="10" spans="1:6" s="364" customFormat="1" ht="20.100000000000001" customHeight="1">
      <c r="A10" s="429" t="s">
        <v>35</v>
      </c>
      <c r="B10" s="430">
        <v>52</v>
      </c>
      <c r="C10" s="430">
        <v>86</v>
      </c>
      <c r="D10" s="431">
        <f t="shared" si="0"/>
        <v>165.38461538461539</v>
      </c>
      <c r="E10" s="434">
        <f t="shared" si="1"/>
        <v>65.384615384615387</v>
      </c>
    </row>
    <row r="11" spans="1:6" s="364" customFormat="1" ht="19.5" customHeight="1">
      <c r="A11" s="429" t="s">
        <v>41</v>
      </c>
      <c r="B11" s="430">
        <v>818</v>
      </c>
      <c r="C11" s="430">
        <v>1630</v>
      </c>
      <c r="D11" s="431">
        <f t="shared" si="0"/>
        <v>199.26650366748166</v>
      </c>
      <c r="E11" s="434">
        <f t="shared" si="1"/>
        <v>99.266503667481658</v>
      </c>
    </row>
    <row r="12" spans="1:6" s="364" customFormat="1" ht="19.5" customHeight="1">
      <c r="A12" s="429" t="s">
        <v>428</v>
      </c>
      <c r="B12" s="430">
        <v>103</v>
      </c>
      <c r="C12" s="430">
        <v>145</v>
      </c>
      <c r="D12" s="431">
        <f t="shared" si="0"/>
        <v>140.77669902912621</v>
      </c>
      <c r="E12" s="434">
        <f t="shared" si="1"/>
        <v>40.776699029126206</v>
      </c>
    </row>
    <row r="13" spans="1:6" s="364" customFormat="1" ht="20.100000000000001" customHeight="1">
      <c r="A13" s="429" t="s">
        <v>429</v>
      </c>
      <c r="B13" s="430">
        <v>550</v>
      </c>
      <c r="C13" s="430">
        <v>1053</v>
      </c>
      <c r="D13" s="431">
        <f t="shared" si="0"/>
        <v>191.45454545454547</v>
      </c>
      <c r="E13" s="434">
        <f t="shared" si="1"/>
        <v>91.454545454545467</v>
      </c>
    </row>
    <row r="14" spans="1:6" s="410" customFormat="1" ht="20.100000000000001" customHeight="1">
      <c r="A14" s="432" t="s">
        <v>430</v>
      </c>
      <c r="B14" s="427">
        <f>SUM(B15:B26)</f>
        <v>5951</v>
      </c>
      <c r="C14" s="427">
        <f>SUM(C15:C26)</f>
        <v>12005</v>
      </c>
      <c r="D14" s="428">
        <f t="shared" si="0"/>
        <v>201.73080154595868</v>
      </c>
      <c r="E14" s="434">
        <f t="shared" si="1"/>
        <v>101.73080154595868</v>
      </c>
    </row>
    <row r="15" spans="1:6" s="364" customFormat="1" ht="20.100000000000001" customHeight="1">
      <c r="A15" s="429" t="s">
        <v>431</v>
      </c>
      <c r="B15" s="430">
        <v>2828</v>
      </c>
      <c r="C15" s="430">
        <v>5719</v>
      </c>
      <c r="D15" s="431">
        <f t="shared" si="0"/>
        <v>202.22772277227722</v>
      </c>
      <c r="E15" s="434">
        <f t="shared" si="1"/>
        <v>102.22772277227722</v>
      </c>
    </row>
    <row r="16" spans="1:6" s="364" customFormat="1" ht="20.100000000000001" customHeight="1">
      <c r="A16" s="429" t="s">
        <v>432</v>
      </c>
      <c r="B16" s="430">
        <v>309</v>
      </c>
      <c r="C16" s="430">
        <v>565</v>
      </c>
      <c r="D16" s="431">
        <f t="shared" si="0"/>
        <v>182.84789644012943</v>
      </c>
      <c r="E16" s="434">
        <f t="shared" si="1"/>
        <v>82.847896440129432</v>
      </c>
    </row>
    <row r="17" spans="1:7" s="364" customFormat="1" ht="20.100000000000001" customHeight="1">
      <c r="A17" s="429" t="s">
        <v>433</v>
      </c>
      <c r="B17" s="430">
        <v>390</v>
      </c>
      <c r="C17" s="430">
        <v>733</v>
      </c>
      <c r="D17" s="431">
        <f t="shared" si="0"/>
        <v>187.94871794871796</v>
      </c>
      <c r="E17" s="434">
        <f t="shared" si="1"/>
        <v>87.948717948717956</v>
      </c>
    </row>
    <row r="18" spans="1:7" s="364" customFormat="1" ht="20.100000000000001" customHeight="1">
      <c r="A18" s="429" t="s">
        <v>387</v>
      </c>
      <c r="B18" s="430">
        <v>248</v>
      </c>
      <c r="C18" s="430">
        <v>560</v>
      </c>
      <c r="D18" s="431">
        <f t="shared" si="0"/>
        <v>225.80645161290326</v>
      </c>
      <c r="E18" s="434">
        <f t="shared" si="1"/>
        <v>125.80645161290326</v>
      </c>
    </row>
    <row r="19" spans="1:7" s="364" customFormat="1" ht="21.75" customHeight="1">
      <c r="A19" s="429" t="s">
        <v>434</v>
      </c>
      <c r="B19" s="430">
        <v>95</v>
      </c>
      <c r="C19" s="430">
        <v>160</v>
      </c>
      <c r="D19" s="431">
        <f t="shared" si="0"/>
        <v>168.42105263157893</v>
      </c>
      <c r="E19" s="434">
        <f t="shared" si="1"/>
        <v>68.421052631578931</v>
      </c>
    </row>
    <row r="20" spans="1:7" s="364" customFormat="1" ht="20.100000000000001" customHeight="1">
      <c r="A20" s="429" t="s">
        <v>435</v>
      </c>
      <c r="B20" s="430">
        <v>440</v>
      </c>
      <c r="C20" s="430">
        <v>928</v>
      </c>
      <c r="D20" s="431">
        <f t="shared" si="0"/>
        <v>210.90909090909088</v>
      </c>
      <c r="E20" s="434">
        <f t="shared" si="1"/>
        <v>110.90909090909088</v>
      </c>
    </row>
    <row r="21" spans="1:7" s="364" customFormat="1" ht="30" customHeight="1">
      <c r="A21" s="429" t="s">
        <v>446</v>
      </c>
      <c r="B21" s="430">
        <v>535</v>
      </c>
      <c r="C21" s="430">
        <v>1093</v>
      </c>
      <c r="D21" s="431">
        <f t="shared" si="0"/>
        <v>204.29906542056077</v>
      </c>
      <c r="E21" s="434">
        <f t="shared" si="1"/>
        <v>104.29906542056077</v>
      </c>
    </row>
    <row r="22" spans="1:7" s="364" customFormat="1" ht="20.100000000000001" customHeight="1">
      <c r="A22" s="429" t="s">
        <v>437</v>
      </c>
      <c r="B22" s="430">
        <v>412</v>
      </c>
      <c r="C22" s="430">
        <v>819</v>
      </c>
      <c r="D22" s="431">
        <f t="shared" si="0"/>
        <v>198.78640776699029</v>
      </c>
      <c r="E22" s="434">
        <f t="shared" si="1"/>
        <v>98.786407766990294</v>
      </c>
    </row>
    <row r="23" spans="1:7" s="364" customFormat="1" ht="21" customHeight="1">
      <c r="A23" s="429" t="s">
        <v>438</v>
      </c>
      <c r="B23" s="430">
        <v>92</v>
      </c>
      <c r="C23" s="430">
        <v>189</v>
      </c>
      <c r="D23" s="431">
        <f t="shared" si="0"/>
        <v>205.43478260869566</v>
      </c>
      <c r="E23" s="434">
        <f t="shared" si="1"/>
        <v>105.43478260869566</v>
      </c>
    </row>
    <row r="24" spans="1:7" s="364" customFormat="1" ht="20.100000000000001" customHeight="1">
      <c r="A24" s="429" t="s">
        <v>439</v>
      </c>
      <c r="B24" s="430">
        <v>66</v>
      </c>
      <c r="C24" s="430">
        <v>165</v>
      </c>
      <c r="D24" s="431">
        <f t="shared" si="0"/>
        <v>250</v>
      </c>
      <c r="E24" s="434">
        <f t="shared" si="1"/>
        <v>150</v>
      </c>
    </row>
    <row r="25" spans="1:7" ht="29.25" customHeight="1">
      <c r="A25" s="429" t="s">
        <v>447</v>
      </c>
      <c r="B25" s="430">
        <v>439</v>
      </c>
      <c r="C25" s="430">
        <v>857</v>
      </c>
      <c r="D25" s="431">
        <f t="shared" si="0"/>
        <v>195.21640091116171</v>
      </c>
      <c r="E25" s="434">
        <f t="shared" si="1"/>
        <v>95.216400911161713</v>
      </c>
    </row>
    <row r="26" spans="1:7" ht="20.100000000000001" customHeight="1">
      <c r="A26" s="429" t="s">
        <v>441</v>
      </c>
      <c r="B26" s="430">
        <v>97</v>
      </c>
      <c r="C26" s="430">
        <v>217</v>
      </c>
      <c r="D26" s="431">
        <f t="shared" si="0"/>
        <v>223.71134020618558</v>
      </c>
      <c r="E26" s="434">
        <f t="shared" si="1"/>
        <v>123.71134020618558</v>
      </c>
    </row>
    <row r="27" spans="1:7" ht="20.100000000000001" customHeight="1">
      <c r="A27" s="433"/>
      <c r="B27" s="430"/>
      <c r="C27" s="373"/>
      <c r="E27" s="373"/>
      <c r="F27" s="373"/>
      <c r="G27" s="373"/>
    </row>
    <row r="28" spans="1:7" ht="20.100000000000001" customHeight="1">
      <c r="A28" s="373"/>
      <c r="B28" s="430"/>
      <c r="C28" s="373"/>
    </row>
    <row r="29" spans="1:7" ht="20.100000000000001" customHeight="1">
      <c r="A29" s="373"/>
      <c r="B29" s="373"/>
      <c r="C29" s="373"/>
    </row>
    <row r="30" spans="1:7" ht="20.100000000000001" customHeight="1">
      <c r="A30" s="373"/>
      <c r="B30" s="373"/>
      <c r="C30" s="373"/>
    </row>
    <row r="31" spans="1:7" ht="20.100000000000001" customHeight="1">
      <c r="A31" s="373"/>
      <c r="B31" s="373"/>
      <c r="C31" s="373"/>
    </row>
    <row r="32" spans="1:7" ht="20.100000000000001" customHeight="1">
      <c r="A32" s="373"/>
      <c r="B32" s="373"/>
      <c r="C32" s="373"/>
    </row>
    <row r="33" spans="1:4" ht="20.100000000000001" customHeight="1">
      <c r="A33" s="373"/>
      <c r="B33" s="373"/>
      <c r="C33" s="373"/>
    </row>
    <row r="34" spans="1:4" ht="20.100000000000001" customHeight="1">
      <c r="A34" s="373"/>
      <c r="B34" s="373"/>
      <c r="C34" s="373"/>
    </row>
    <row r="35" spans="1:4" ht="20.100000000000001" customHeight="1">
      <c r="A35" s="373"/>
      <c r="B35" s="373"/>
      <c r="C35" s="373"/>
    </row>
    <row r="36" spans="1:4" ht="20.100000000000001" customHeight="1">
      <c r="A36" s="373"/>
      <c r="B36" s="373"/>
      <c r="C36" s="373"/>
    </row>
    <row r="37" spans="1:4" ht="20.100000000000001" customHeight="1">
      <c r="A37" s="373"/>
      <c r="B37" s="373"/>
      <c r="C37" s="373"/>
    </row>
    <row r="38" spans="1:4" ht="20.100000000000001" customHeight="1">
      <c r="A38" s="373"/>
      <c r="B38" s="373"/>
      <c r="C38" s="373"/>
    </row>
    <row r="39" spans="1:4" ht="20.100000000000001" customHeight="1">
      <c r="A39" s="373"/>
      <c r="B39" s="373"/>
      <c r="C39" s="373"/>
    </row>
    <row r="40" spans="1:4" ht="20.100000000000001" customHeight="1">
      <c r="A40" s="373"/>
      <c r="B40" s="373"/>
      <c r="C40" s="373"/>
    </row>
    <row r="41" spans="1:4" ht="20.100000000000001" customHeight="1">
      <c r="A41" s="373"/>
      <c r="B41" s="373"/>
      <c r="C41" s="373"/>
    </row>
    <row r="42" spans="1:4" ht="20.100000000000001" customHeight="1">
      <c r="A42" s="373"/>
      <c r="B42" s="373"/>
      <c r="C42" s="373"/>
    </row>
    <row r="43" spans="1:4" ht="20.100000000000001" customHeight="1">
      <c r="A43" s="373"/>
      <c r="B43" s="373"/>
      <c r="C43" s="373"/>
    </row>
    <row r="44" spans="1:4" ht="20.100000000000001" customHeight="1">
      <c r="A44" s="373"/>
      <c r="B44" s="373"/>
      <c r="C44" s="373"/>
      <c r="D44" s="373"/>
    </row>
    <row r="45" spans="1:4" ht="20.100000000000001" customHeight="1">
      <c r="A45" s="373"/>
      <c r="B45" s="373"/>
      <c r="C45" s="373"/>
      <c r="D45" s="373"/>
    </row>
    <row r="46" spans="1:4" ht="20.100000000000001" customHeight="1">
      <c r="A46" s="373"/>
      <c r="B46" s="373"/>
      <c r="C46" s="373"/>
      <c r="D46" s="373"/>
    </row>
    <row r="47" spans="1:4" ht="20.100000000000001" customHeight="1">
      <c r="A47" s="373"/>
      <c r="B47" s="373"/>
      <c r="C47" s="373"/>
      <c r="D47" s="373"/>
    </row>
    <row r="48" spans="1:4" ht="20.100000000000001" customHeight="1">
      <c r="A48" s="373"/>
      <c r="B48" s="373"/>
      <c r="C48" s="373"/>
      <c r="D48" s="373"/>
    </row>
    <row r="49" spans="1:4" ht="20.100000000000001" customHeight="1">
      <c r="A49" s="373"/>
      <c r="B49" s="373"/>
      <c r="C49" s="373"/>
      <c r="D49" s="373"/>
    </row>
    <row r="50" spans="1:4" ht="20.100000000000001" customHeight="1">
      <c r="A50" s="373"/>
      <c r="B50" s="373"/>
      <c r="C50" s="373"/>
      <c r="D50" s="373"/>
    </row>
    <row r="51" spans="1:4" ht="20.100000000000001" customHeight="1">
      <c r="A51" s="373"/>
      <c r="B51" s="373"/>
      <c r="C51" s="373"/>
      <c r="D51" s="373"/>
    </row>
    <row r="52" spans="1:4" ht="20.100000000000001" customHeight="1">
      <c r="A52" s="373"/>
      <c r="B52" s="373"/>
      <c r="C52" s="373"/>
      <c r="D52" s="373"/>
    </row>
    <row r="53" spans="1:4" ht="20.100000000000001" customHeight="1">
      <c r="A53" s="373"/>
      <c r="B53" s="373"/>
      <c r="C53" s="373"/>
      <c r="D53" s="373"/>
    </row>
    <row r="54" spans="1:4" ht="20.100000000000001" customHeight="1">
      <c r="A54" s="373"/>
      <c r="B54" s="373"/>
      <c r="C54" s="373"/>
      <c r="D54" s="373"/>
    </row>
    <row r="55" spans="1:4" ht="20.100000000000001" customHeight="1">
      <c r="A55" s="373"/>
      <c r="B55" s="373"/>
      <c r="C55" s="373"/>
      <c r="D55" s="373"/>
    </row>
    <row r="56" spans="1:4" ht="20.100000000000001" customHeight="1">
      <c r="A56" s="373"/>
      <c r="B56" s="373"/>
      <c r="C56" s="373"/>
      <c r="D56" s="373"/>
    </row>
    <row r="57" spans="1:4" ht="20.100000000000001" customHeight="1">
      <c r="A57" s="373"/>
      <c r="B57" s="373"/>
      <c r="C57" s="373"/>
      <c r="D57" s="373"/>
    </row>
    <row r="58" spans="1:4" ht="20.100000000000001" customHeight="1">
      <c r="A58" s="373"/>
    </row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workbookViewId="0">
      <selection activeCell="B26" sqref="B26"/>
    </sheetView>
  </sheetViews>
  <sheetFormatPr defaultColWidth="9" defaultRowHeight="15"/>
  <cols>
    <col min="1" max="1" width="2" style="293" customWidth="1"/>
    <col min="2" max="2" width="28.28515625" style="293" customWidth="1"/>
    <col min="3" max="3" width="10.42578125" style="293" customWidth="1"/>
    <col min="4" max="4" width="10.140625" style="293" customWidth="1"/>
    <col min="5" max="5" width="9.85546875" style="293" customWidth="1"/>
    <col min="6" max="6" width="12.85546875" style="293" customWidth="1"/>
    <col min="7" max="7" width="13" style="293" customWidth="1"/>
    <col min="8" max="16384" width="9" style="293"/>
  </cols>
  <sheetData>
    <row r="1" spans="1:8" ht="20.100000000000001" customHeight="1">
      <c r="A1" s="292" t="s">
        <v>344</v>
      </c>
    </row>
    <row r="2" spans="1:8" ht="18" customHeight="1">
      <c r="A2" s="294"/>
      <c r="B2" s="294"/>
      <c r="C2" s="294"/>
      <c r="D2" s="294"/>
      <c r="E2" s="294"/>
      <c r="F2" s="294"/>
    </row>
    <row r="3" spans="1:8" ht="18" customHeight="1">
      <c r="A3" s="295"/>
      <c r="B3" s="295"/>
      <c r="C3" s="295"/>
      <c r="D3" s="295"/>
      <c r="E3" s="295"/>
      <c r="G3" s="296" t="s">
        <v>345</v>
      </c>
    </row>
    <row r="4" spans="1:8" ht="15.95" customHeight="1">
      <c r="A4" s="297"/>
      <c r="B4" s="297"/>
      <c r="C4" s="298" t="s">
        <v>73</v>
      </c>
      <c r="D4" s="298" t="s">
        <v>346</v>
      </c>
      <c r="E4" s="298" t="s">
        <v>75</v>
      </c>
      <c r="F4" s="299" t="s">
        <v>347</v>
      </c>
      <c r="G4" s="299" t="s">
        <v>347</v>
      </c>
    </row>
    <row r="5" spans="1:8" ht="15.95" customHeight="1">
      <c r="A5" s="300"/>
      <c r="B5" s="300"/>
      <c r="C5" s="301" t="s">
        <v>183</v>
      </c>
      <c r="D5" s="301" t="s">
        <v>184</v>
      </c>
      <c r="E5" s="301" t="s">
        <v>182</v>
      </c>
      <c r="F5" s="301" t="s">
        <v>188</v>
      </c>
      <c r="G5" s="301" t="s">
        <v>188</v>
      </c>
    </row>
    <row r="6" spans="1:8" ht="15.95" customHeight="1">
      <c r="A6" s="300"/>
      <c r="B6" s="300"/>
      <c r="C6" s="301" t="s">
        <v>79</v>
      </c>
      <c r="D6" s="301" t="s">
        <v>79</v>
      </c>
      <c r="E6" s="301" t="s">
        <v>79</v>
      </c>
      <c r="F6" s="301" t="s">
        <v>348</v>
      </c>
      <c r="G6" s="301" t="s">
        <v>29</v>
      </c>
    </row>
    <row r="7" spans="1:8" ht="15.95" customHeight="1">
      <c r="A7" s="300"/>
      <c r="B7" s="300"/>
      <c r="C7" s="302">
        <v>2026</v>
      </c>
      <c r="D7" s="302">
        <v>2026</v>
      </c>
      <c r="E7" s="302">
        <v>2026</v>
      </c>
      <c r="F7" s="302" t="s">
        <v>349</v>
      </c>
      <c r="G7" s="302" t="s">
        <v>7</v>
      </c>
    </row>
    <row r="8" spans="1:8" ht="15.95" customHeight="1">
      <c r="A8" s="300"/>
      <c r="B8" s="300"/>
      <c r="E8" s="301"/>
      <c r="F8" s="301"/>
      <c r="G8" s="301"/>
    </row>
    <row r="9" spans="1:8" ht="12" customHeight="1">
      <c r="A9" s="303" t="s">
        <v>194</v>
      </c>
      <c r="B9" s="304"/>
      <c r="C9" s="305">
        <v>48241.097000000002</v>
      </c>
      <c r="D9" s="305">
        <v>54806.475999999995</v>
      </c>
      <c r="E9" s="305">
        <v>187127.83799999999</v>
      </c>
      <c r="F9" s="306">
        <v>19.65393712709859</v>
      </c>
      <c r="G9" s="306">
        <v>110.39351071920511</v>
      </c>
    </row>
    <row r="10" spans="1:8" ht="15.6" customHeight="1">
      <c r="A10" s="307"/>
      <c r="B10" s="308" t="s">
        <v>350</v>
      </c>
      <c r="C10" s="309">
        <v>6650.21</v>
      </c>
      <c r="D10" s="309">
        <v>7761.3099999999995</v>
      </c>
      <c r="E10" s="309">
        <v>25416.46</v>
      </c>
      <c r="F10" s="310">
        <v>12.513724241197984</v>
      </c>
      <c r="G10" s="310">
        <v>104.59767087557397</v>
      </c>
      <c r="H10" s="311"/>
    </row>
    <row r="11" spans="1:8" ht="15.6" customHeight="1">
      <c r="A11" s="307"/>
      <c r="B11" s="312" t="s">
        <v>351</v>
      </c>
      <c r="D11" s="309"/>
      <c r="E11" s="309"/>
      <c r="F11" s="310"/>
      <c r="G11" s="310"/>
      <c r="H11" s="311"/>
    </row>
    <row r="12" spans="1:8" ht="15.6" customHeight="1">
      <c r="A12" s="307"/>
      <c r="B12" s="313" t="s">
        <v>352</v>
      </c>
      <c r="C12" s="314">
        <v>3779.1000000000004</v>
      </c>
      <c r="D12" s="314">
        <v>4358.42</v>
      </c>
      <c r="E12" s="314">
        <v>15976.76</v>
      </c>
      <c r="F12" s="315">
        <v>11.649751256173332</v>
      </c>
      <c r="G12" s="315">
        <v>105.06415934586599</v>
      </c>
      <c r="H12" s="311"/>
    </row>
    <row r="13" spans="1:8" ht="15.6" customHeight="1">
      <c r="A13" s="307"/>
      <c r="B13" s="313" t="s">
        <v>353</v>
      </c>
      <c r="C13" s="314">
        <v>410.63</v>
      </c>
      <c r="D13" s="314">
        <v>524.80999999999995</v>
      </c>
      <c r="E13" s="314">
        <v>1313.8799999999999</v>
      </c>
      <c r="F13" s="315">
        <v>17.164742228390828</v>
      </c>
      <c r="G13" s="315">
        <v>38.166116199423101</v>
      </c>
      <c r="H13" s="311"/>
    </row>
    <row r="14" spans="1:8" ht="15.6" customHeight="1">
      <c r="A14" s="307"/>
      <c r="B14" s="313" t="s">
        <v>354</v>
      </c>
      <c r="C14" s="314">
        <v>77.81</v>
      </c>
      <c r="D14" s="314">
        <v>100.64</v>
      </c>
      <c r="E14" s="314">
        <v>309.7</v>
      </c>
      <c r="F14" s="315">
        <v>11.449621112554174</v>
      </c>
      <c r="G14" s="315">
        <v>50.588786832867513</v>
      </c>
      <c r="H14" s="311"/>
    </row>
    <row r="15" spans="1:8" ht="15.6" customHeight="1">
      <c r="A15" s="307"/>
      <c r="B15" s="313" t="s">
        <v>355</v>
      </c>
      <c r="C15" s="314">
        <v>49.22</v>
      </c>
      <c r="D15" s="314">
        <v>60.480000000000004</v>
      </c>
      <c r="E15" s="314">
        <v>185.48000000000002</v>
      </c>
      <c r="F15" s="315">
        <v>13.210685071028443</v>
      </c>
      <c r="G15" s="315">
        <v>107.30070577345832</v>
      </c>
      <c r="H15" s="311"/>
    </row>
    <row r="16" spans="1:8" ht="15.6" customHeight="1">
      <c r="A16" s="307"/>
      <c r="B16" s="313" t="s">
        <v>356</v>
      </c>
      <c r="C16" s="314">
        <v>37.520000000000003</v>
      </c>
      <c r="D16" s="314">
        <v>42.66</v>
      </c>
      <c r="E16" s="314">
        <v>167.63</v>
      </c>
      <c r="F16" s="316">
        <v>12.609277142328448</v>
      </c>
      <c r="G16" s="315">
        <v>51.478672112520343</v>
      </c>
      <c r="H16" s="311"/>
    </row>
    <row r="17" spans="1:11" ht="15.6" customHeight="1">
      <c r="A17" s="307"/>
      <c r="B17" s="313" t="s">
        <v>357</v>
      </c>
      <c r="C17" s="317">
        <v>4.8500000000000005</v>
      </c>
      <c r="D17" s="317">
        <v>5.9200000000000008</v>
      </c>
      <c r="E17" s="317">
        <v>22.84</v>
      </c>
      <c r="F17" s="316">
        <v>26.353136646321062</v>
      </c>
      <c r="G17" s="316">
        <v>37.137003674677246</v>
      </c>
      <c r="H17" s="311"/>
    </row>
    <row r="18" spans="1:11" ht="15.6" customHeight="1">
      <c r="A18" s="307"/>
      <c r="B18" s="313" t="s">
        <v>358</v>
      </c>
      <c r="C18" s="317">
        <v>2.5499999999999998</v>
      </c>
      <c r="D18" s="317">
        <v>3.16</v>
      </c>
      <c r="E18" s="317">
        <v>12.05</v>
      </c>
      <c r="F18" s="316">
        <v>13.525192776087907</v>
      </c>
      <c r="G18" s="316">
        <v>17.290859520734685</v>
      </c>
      <c r="H18" s="311"/>
    </row>
    <row r="19" spans="1:11" ht="15.6" customHeight="1">
      <c r="A19" s="307"/>
      <c r="B19" s="308" t="s">
        <v>359</v>
      </c>
      <c r="C19" s="314">
        <v>41590.887000000002</v>
      </c>
      <c r="D19" s="314">
        <v>47045.165999999997</v>
      </c>
      <c r="E19" s="314">
        <v>161711.378</v>
      </c>
      <c r="F19" s="315">
        <v>21.590157936874427</v>
      </c>
      <c r="G19" s="315">
        <v>111.36337559809786</v>
      </c>
      <c r="H19" s="311"/>
    </row>
    <row r="20" spans="1:11" ht="15.6" customHeight="1">
      <c r="A20" s="307"/>
      <c r="B20" s="318" t="s">
        <v>360</v>
      </c>
      <c r="C20" s="314">
        <v>32296.042000000001</v>
      </c>
      <c r="D20" s="314">
        <v>36297.328000000001</v>
      </c>
      <c r="E20" s="314">
        <v>125296.651</v>
      </c>
      <c r="F20" s="315">
        <v>21.280053369694382</v>
      </c>
      <c r="G20" s="315">
        <v>108.27487392445201</v>
      </c>
      <c r="H20" s="311"/>
    </row>
    <row r="21" spans="1:11" ht="15.6" customHeight="1">
      <c r="A21" s="307"/>
      <c r="B21" s="318" t="s">
        <v>361</v>
      </c>
      <c r="C21" s="314">
        <v>9294.8449999999993</v>
      </c>
      <c r="D21" s="314">
        <v>10747.838</v>
      </c>
      <c r="E21" s="314">
        <v>36414.726999999999</v>
      </c>
      <c r="F21" s="315">
        <v>22.729869063924415</v>
      </c>
      <c r="G21" s="315">
        <v>123.48301764306299</v>
      </c>
      <c r="H21" s="311"/>
    </row>
    <row r="22" spans="1:11" ht="15.6" customHeight="1">
      <c r="B22" s="319" t="s">
        <v>362</v>
      </c>
      <c r="C22" s="320"/>
      <c r="D22" s="320"/>
      <c r="E22" s="320"/>
      <c r="F22" s="321"/>
      <c r="G22" s="321"/>
      <c r="H22" s="311"/>
    </row>
    <row r="23" spans="1:11" ht="15.6" customHeight="1">
      <c r="A23" s="322"/>
      <c r="B23" s="323" t="s">
        <v>144</v>
      </c>
      <c r="C23" s="324">
        <v>7994.05</v>
      </c>
      <c r="D23" s="324">
        <v>9419.1759999999995</v>
      </c>
      <c r="E23" s="324">
        <v>30562.373</v>
      </c>
      <c r="F23" s="321">
        <v>24.25566100710796</v>
      </c>
      <c r="G23" s="321">
        <v>153.25716903033455</v>
      </c>
      <c r="H23" s="311"/>
      <c r="K23" s="323"/>
    </row>
    <row r="24" spans="1:11" ht="15.6" customHeight="1">
      <c r="A24" s="322"/>
      <c r="B24" s="323" t="s">
        <v>172</v>
      </c>
      <c r="C24" s="324">
        <v>6598.09</v>
      </c>
      <c r="D24" s="324">
        <v>7400.3429999999998</v>
      </c>
      <c r="E24" s="324">
        <v>25359.287</v>
      </c>
      <c r="F24" s="321">
        <v>20.792220467095934</v>
      </c>
      <c r="G24" s="321">
        <v>112.06229406980246</v>
      </c>
      <c r="H24" s="311"/>
      <c r="K24" s="323"/>
    </row>
    <row r="25" spans="1:11" ht="15.6" customHeight="1">
      <c r="A25" s="322"/>
      <c r="B25" s="323" t="s">
        <v>149</v>
      </c>
      <c r="C25" s="324">
        <v>2709.9870000000001</v>
      </c>
      <c r="D25" s="324">
        <v>2832.02</v>
      </c>
      <c r="E25" s="324">
        <v>10376.846</v>
      </c>
      <c r="F25" s="321">
        <v>23.868069284441823</v>
      </c>
      <c r="G25" s="321">
        <v>126.440630630938</v>
      </c>
      <c r="H25" s="311"/>
      <c r="K25" s="323"/>
    </row>
    <row r="26" spans="1:11" ht="15.6" customHeight="1">
      <c r="A26" s="322"/>
      <c r="B26" s="323" t="s">
        <v>148</v>
      </c>
      <c r="C26" s="324">
        <v>2112.8029999999999</v>
      </c>
      <c r="D26" s="324">
        <v>2217.6309999999999</v>
      </c>
      <c r="E26" s="324">
        <v>8859.6440000000002</v>
      </c>
      <c r="F26" s="321">
        <v>20.586898909849694</v>
      </c>
      <c r="G26" s="321">
        <v>100.4206502169672</v>
      </c>
      <c r="H26" s="311"/>
      <c r="K26" s="323"/>
    </row>
    <row r="27" spans="1:11" ht="15.6" customHeight="1">
      <c r="A27" s="322"/>
      <c r="B27" s="323" t="s">
        <v>147</v>
      </c>
      <c r="C27" s="324">
        <v>1990.511</v>
      </c>
      <c r="D27" s="324">
        <v>2293.5630000000001</v>
      </c>
      <c r="E27" s="324">
        <v>7378.7849999999999</v>
      </c>
      <c r="F27" s="321">
        <v>20.515506104117822</v>
      </c>
      <c r="G27" s="321">
        <v>114.6093693210094</v>
      </c>
      <c r="H27" s="311"/>
      <c r="K27" s="323"/>
    </row>
    <row r="28" spans="1:11" ht="15.6" customHeight="1">
      <c r="A28" s="322"/>
      <c r="B28" s="323" t="s">
        <v>155</v>
      </c>
      <c r="C28" s="324">
        <v>1543.6420000000001</v>
      </c>
      <c r="D28" s="324">
        <v>1704.0550000000001</v>
      </c>
      <c r="E28" s="324">
        <v>6205.2759999999998</v>
      </c>
      <c r="F28" s="321">
        <v>27.71062622425951</v>
      </c>
      <c r="G28" s="321">
        <v>104.14906030004336</v>
      </c>
      <c r="H28" s="311"/>
      <c r="K28" s="323"/>
    </row>
    <row r="29" spans="1:11">
      <c r="A29" s="322"/>
      <c r="B29" s="323" t="s">
        <v>171</v>
      </c>
      <c r="C29" s="324">
        <v>1474.296</v>
      </c>
      <c r="D29" s="324">
        <v>1750.8019999999999</v>
      </c>
      <c r="E29" s="324">
        <v>5651.6540000000005</v>
      </c>
      <c r="F29" s="321">
        <v>20.6838608431129</v>
      </c>
      <c r="G29" s="321">
        <v>103.70943578759773</v>
      </c>
      <c r="H29" s="311"/>
      <c r="K29" s="323"/>
    </row>
    <row r="30" spans="1:11">
      <c r="A30" s="322"/>
      <c r="B30" s="323" t="s">
        <v>176</v>
      </c>
      <c r="C30" s="324">
        <v>1295.2860000000001</v>
      </c>
      <c r="D30" s="324">
        <v>1402.5170000000001</v>
      </c>
      <c r="E30" s="324">
        <v>5084.3559999999998</v>
      </c>
      <c r="F30" s="321">
        <v>26.38955080177821</v>
      </c>
      <c r="G30" s="321">
        <v>94.026133884283453</v>
      </c>
      <c r="H30" s="311"/>
      <c r="K30" s="323"/>
    </row>
    <row r="31" spans="1:11">
      <c r="A31" s="322"/>
      <c r="B31" s="323" t="s">
        <v>146</v>
      </c>
      <c r="C31" s="324">
        <v>1216.2239999999999</v>
      </c>
      <c r="D31" s="324">
        <v>1365.6790000000001</v>
      </c>
      <c r="E31" s="324">
        <v>4619.6009999999997</v>
      </c>
      <c r="F31" s="321">
        <v>21.598426264458638</v>
      </c>
      <c r="G31" s="321">
        <v>141.24503268331566</v>
      </c>
      <c r="H31" s="311"/>
      <c r="K31" s="323"/>
    </row>
    <row r="32" spans="1:11">
      <c r="A32" s="322"/>
      <c r="B32" s="323" t="s">
        <v>363</v>
      </c>
      <c r="C32" s="324">
        <v>963.45399999999995</v>
      </c>
      <c r="D32" s="324">
        <v>1109.3050000000001</v>
      </c>
      <c r="E32" s="324">
        <v>4071.1970000000001</v>
      </c>
      <c r="F32" s="321">
        <v>18.730828974136696</v>
      </c>
      <c r="G32" s="321">
        <v>134.44258232187056</v>
      </c>
      <c r="H32" s="311"/>
      <c r="K32" s="323"/>
    </row>
    <row r="33" spans="1:11">
      <c r="A33" s="322"/>
      <c r="B33" s="323" t="s">
        <v>170</v>
      </c>
      <c r="C33" s="324">
        <v>905.33900000000006</v>
      </c>
      <c r="D33" s="324">
        <v>1175.2619999999999</v>
      </c>
      <c r="E33" s="324">
        <v>3591.355</v>
      </c>
      <c r="F33" s="321">
        <v>12.219113213472427</v>
      </c>
      <c r="G33" s="321">
        <v>122.63357833721753</v>
      </c>
      <c r="H33" s="311"/>
      <c r="K33" s="323"/>
    </row>
    <row r="34" spans="1:11">
      <c r="A34" s="322"/>
      <c r="B34" s="323" t="s">
        <v>364</v>
      </c>
      <c r="C34" s="324">
        <v>963.72500000000002</v>
      </c>
      <c r="D34" s="324">
        <v>1068.3520000000001</v>
      </c>
      <c r="E34" s="324">
        <v>3588.9690000000001</v>
      </c>
      <c r="F34" s="321">
        <v>24.009566714224619</v>
      </c>
      <c r="G34" s="321">
        <v>88.608314044995836</v>
      </c>
      <c r="H34" s="311"/>
      <c r="K34" s="323"/>
    </row>
    <row r="35" spans="1:11">
      <c r="A35" s="322"/>
      <c r="B35" s="323" t="s">
        <v>159</v>
      </c>
      <c r="C35" s="324">
        <v>912.85199999999998</v>
      </c>
      <c r="D35" s="324">
        <v>1077.7159999999999</v>
      </c>
      <c r="E35" s="324">
        <v>3514.45</v>
      </c>
      <c r="F35" s="321">
        <v>26.02643707485197</v>
      </c>
      <c r="G35" s="321">
        <v>98.798184302770636</v>
      </c>
      <c r="H35" s="311"/>
      <c r="K35" s="323"/>
    </row>
    <row r="36" spans="1:11">
      <c r="A36" s="322"/>
      <c r="B36" s="323" t="s">
        <v>145</v>
      </c>
      <c r="C36" s="324">
        <v>817.49599999999998</v>
      </c>
      <c r="D36" s="324">
        <v>850.27599999999995</v>
      </c>
      <c r="E36" s="324">
        <v>3344.6529999999998</v>
      </c>
      <c r="F36" s="321">
        <v>20.379390904352672</v>
      </c>
      <c r="G36" s="321">
        <v>91.396397651920935</v>
      </c>
      <c r="H36" s="311"/>
      <c r="K36" s="323"/>
    </row>
    <row r="37" spans="1:11">
      <c r="A37" s="322"/>
      <c r="B37" s="323" t="s">
        <v>168</v>
      </c>
      <c r="C37" s="324">
        <v>837.44399999999996</v>
      </c>
      <c r="D37" s="324">
        <v>886.38</v>
      </c>
      <c r="E37" s="324">
        <v>3147.7809999999999</v>
      </c>
      <c r="F37" s="321">
        <v>21.995842300919584</v>
      </c>
      <c r="G37" s="321">
        <v>94.424742923651024</v>
      </c>
      <c r="H37" s="311"/>
      <c r="K37" s="323"/>
    </row>
    <row r="38" spans="1:11">
      <c r="A38" s="322"/>
      <c r="B38" s="323" t="s">
        <v>167</v>
      </c>
      <c r="C38" s="324">
        <v>739.17600000000004</v>
      </c>
      <c r="D38" s="324">
        <v>810.38499999999999</v>
      </c>
      <c r="E38" s="324">
        <v>2910.5909999999999</v>
      </c>
      <c r="F38" s="321">
        <v>18.996224043357419</v>
      </c>
      <c r="G38" s="321">
        <v>130.95150469170105</v>
      </c>
      <c r="H38" s="311"/>
      <c r="K38" s="323"/>
    </row>
    <row r="39" spans="1:11">
      <c r="A39" s="322"/>
      <c r="B39" s="323" t="s">
        <v>166</v>
      </c>
      <c r="C39" s="324">
        <v>748.57799999999997</v>
      </c>
      <c r="D39" s="324">
        <v>865.93899999999996</v>
      </c>
      <c r="E39" s="324">
        <v>2809.893</v>
      </c>
      <c r="F39" s="321">
        <v>18.134854103092763</v>
      </c>
      <c r="G39" s="321">
        <v>100.17733132400615</v>
      </c>
      <c r="H39" s="311"/>
      <c r="K39" s="323"/>
    </row>
    <row r="40" spans="1:11">
      <c r="A40" s="322"/>
      <c r="B40" s="323" t="s">
        <v>173</v>
      </c>
      <c r="C40" s="324">
        <v>665.52300000000002</v>
      </c>
      <c r="D40" s="324">
        <v>688.85400000000004</v>
      </c>
      <c r="E40" s="324">
        <v>2793.326</v>
      </c>
      <c r="F40" s="321">
        <v>21.403181445691647</v>
      </c>
      <c r="G40" s="321">
        <v>74.470304132899457</v>
      </c>
      <c r="H40" s="311"/>
      <c r="K40" s="323"/>
    </row>
    <row r="41" spans="1:11">
      <c r="A41" s="322"/>
      <c r="B41" s="323" t="s">
        <v>160</v>
      </c>
      <c r="C41" s="324">
        <v>708.29899999999998</v>
      </c>
      <c r="D41" s="324">
        <v>742.83199999999999</v>
      </c>
      <c r="E41" s="324">
        <v>2760.2730000000001</v>
      </c>
      <c r="F41" s="321">
        <v>20.055462400526388</v>
      </c>
      <c r="G41" s="321">
        <v>113.98687050679084</v>
      </c>
      <c r="H41" s="311"/>
      <c r="K41" s="323"/>
    </row>
    <row r="42" spans="1:11">
      <c r="A42" s="322"/>
      <c r="B42" s="323" t="s">
        <v>152</v>
      </c>
      <c r="C42" s="324">
        <v>692.52700000000004</v>
      </c>
      <c r="D42" s="324">
        <v>720.53200000000004</v>
      </c>
      <c r="E42" s="324">
        <v>2748.2559999999999</v>
      </c>
      <c r="F42" s="321">
        <v>24.67243613931015</v>
      </c>
      <c r="G42" s="321">
        <v>99.225477920416154</v>
      </c>
      <c r="H42" s="311"/>
      <c r="K42" s="323"/>
    </row>
    <row r="43" spans="1:11">
      <c r="A43" s="322"/>
      <c r="B43" s="323" t="s">
        <v>169</v>
      </c>
      <c r="C43" s="324">
        <v>665.45699999999999</v>
      </c>
      <c r="D43" s="324">
        <v>769.92700000000002</v>
      </c>
      <c r="E43" s="324">
        <v>2638.5680000000002</v>
      </c>
      <c r="F43" s="321">
        <v>17.334418198403515</v>
      </c>
      <c r="G43" s="321">
        <v>102.41353585992161</v>
      </c>
      <c r="H43" s="311"/>
      <c r="K43" s="323"/>
    </row>
    <row r="44" spans="1:11">
      <c r="A44" s="322"/>
      <c r="H44" s="311"/>
      <c r="K44" s="323"/>
    </row>
    <row r="45" spans="1:11">
      <c r="A45" s="322"/>
      <c r="K45" s="323"/>
    </row>
    <row r="46" spans="1:11">
      <c r="A46" s="322"/>
      <c r="K46" s="323"/>
    </row>
    <row r="47" spans="1:11">
      <c r="A47" s="322"/>
      <c r="K47" s="323"/>
    </row>
    <row r="48" spans="1:11">
      <c r="A48" s="322"/>
    </row>
    <row r="49" spans="1:1">
      <c r="A49" s="322"/>
    </row>
    <row r="50" spans="1:1">
      <c r="A50" s="322"/>
    </row>
    <row r="51" spans="1:1">
      <c r="A51" s="322"/>
    </row>
    <row r="52" spans="1:1">
      <c r="A52" s="322"/>
    </row>
    <row r="53" spans="1:1">
      <c r="A53" s="322"/>
    </row>
    <row r="54" spans="1:1">
      <c r="A54" s="322"/>
    </row>
    <row r="55" spans="1:1">
      <c r="A55" s="322"/>
    </row>
    <row r="56" spans="1:1">
      <c r="A56" s="322"/>
    </row>
    <row r="57" spans="1:1">
      <c r="A57" s="322"/>
    </row>
    <row r="58" spans="1:1">
      <c r="A58" s="322"/>
    </row>
    <row r="59" spans="1:1">
      <c r="A59" s="322"/>
    </row>
    <row r="60" spans="1:1">
      <c r="A60" s="322"/>
    </row>
    <row r="61" spans="1:1">
      <c r="A61" s="322"/>
    </row>
    <row r="62" spans="1:1">
      <c r="A62" s="322"/>
    </row>
    <row r="63" spans="1:1">
      <c r="A63" s="322"/>
    </row>
    <row r="64" spans="1:1">
      <c r="A64" s="322"/>
    </row>
    <row r="65" spans="1:6">
      <c r="A65" s="322"/>
    </row>
    <row r="66" spans="1:6">
      <c r="A66" s="322"/>
    </row>
    <row r="67" spans="1:6">
      <c r="A67" s="325"/>
      <c r="B67" s="325"/>
      <c r="C67" s="325"/>
      <c r="D67" s="325"/>
      <c r="E67" s="325"/>
      <c r="F67" s="325"/>
    </row>
    <row r="68" spans="1:6">
      <c r="A68" s="325"/>
      <c r="B68" s="325"/>
      <c r="C68" s="325"/>
      <c r="D68" s="325"/>
      <c r="E68" s="325"/>
      <c r="F68" s="325"/>
    </row>
    <row r="69" spans="1:6">
      <c r="A69" s="325"/>
      <c r="B69" s="325"/>
      <c r="C69" s="325"/>
      <c r="D69" s="325"/>
      <c r="E69" s="325"/>
      <c r="F69" s="325"/>
    </row>
    <row r="70" spans="1:6">
      <c r="A70" s="325"/>
      <c r="B70" s="325"/>
      <c r="C70" s="325"/>
      <c r="D70" s="325"/>
      <c r="E70" s="325"/>
      <c r="F70" s="325"/>
    </row>
    <row r="71" spans="1:6">
      <c r="A71" s="325"/>
      <c r="B71" s="325"/>
      <c r="C71" s="325"/>
      <c r="D71" s="325"/>
      <c r="E71" s="325"/>
      <c r="F71" s="325"/>
    </row>
    <row r="72" spans="1:6">
      <c r="A72" s="325"/>
      <c r="B72" s="325"/>
      <c r="C72" s="325"/>
      <c r="D72" s="325"/>
      <c r="E72" s="325"/>
      <c r="F72" s="325"/>
    </row>
    <row r="73" spans="1:6">
      <c r="A73" s="325"/>
      <c r="B73" s="325"/>
      <c r="C73" s="325"/>
      <c r="D73" s="325"/>
      <c r="E73" s="325"/>
      <c r="F73" s="325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>
      <selection activeCell="I13" sqref="I13"/>
    </sheetView>
  </sheetViews>
  <sheetFormatPr defaultRowHeight="15"/>
  <cols>
    <col min="1" max="1" width="4.28515625" style="440" customWidth="1"/>
    <col min="2" max="2" width="46.42578125" style="440" customWidth="1"/>
    <col min="3" max="3" width="13.28515625" style="440" customWidth="1"/>
    <col min="4" max="4" width="12.85546875" style="440" customWidth="1"/>
    <col min="5" max="5" width="12.140625" style="440" customWidth="1"/>
    <col min="6" max="133" width="8.7109375" style="440"/>
    <col min="134" max="134" width="4.28515625" style="440" customWidth="1"/>
    <col min="135" max="135" width="45.42578125" style="440" customWidth="1"/>
    <col min="136" max="137" width="20.7109375" style="440" customWidth="1"/>
    <col min="138" max="138" width="21.42578125" style="440" bestFit="1" customWidth="1"/>
    <col min="139" max="389" width="8.7109375" style="440"/>
    <col min="390" max="390" width="4.28515625" style="440" customWidth="1"/>
    <col min="391" max="391" width="45.42578125" style="440" customWidth="1"/>
    <col min="392" max="393" width="20.7109375" style="440" customWidth="1"/>
    <col min="394" max="394" width="21.42578125" style="440" bestFit="1" customWidth="1"/>
    <col min="395" max="645" width="8.7109375" style="440"/>
    <col min="646" max="646" width="4.28515625" style="440" customWidth="1"/>
    <col min="647" max="647" width="45.42578125" style="440" customWidth="1"/>
    <col min="648" max="649" width="20.7109375" style="440" customWidth="1"/>
    <col min="650" max="650" width="21.42578125" style="440" bestFit="1" customWidth="1"/>
    <col min="651" max="901" width="8.7109375" style="440"/>
    <col min="902" max="902" width="4.28515625" style="440" customWidth="1"/>
    <col min="903" max="903" width="45.42578125" style="440" customWidth="1"/>
    <col min="904" max="905" width="20.7109375" style="440" customWidth="1"/>
    <col min="906" max="906" width="21.42578125" style="440" bestFit="1" customWidth="1"/>
    <col min="907" max="1157" width="8.7109375" style="440"/>
    <col min="1158" max="1158" width="4.28515625" style="440" customWidth="1"/>
    <col min="1159" max="1159" width="45.42578125" style="440" customWidth="1"/>
    <col min="1160" max="1161" width="20.7109375" style="440" customWidth="1"/>
    <col min="1162" max="1162" width="21.42578125" style="440" bestFit="1" customWidth="1"/>
    <col min="1163" max="1413" width="8.7109375" style="440"/>
    <col min="1414" max="1414" width="4.28515625" style="440" customWidth="1"/>
    <col min="1415" max="1415" width="45.42578125" style="440" customWidth="1"/>
    <col min="1416" max="1417" width="20.7109375" style="440" customWidth="1"/>
    <col min="1418" max="1418" width="21.42578125" style="440" bestFit="1" customWidth="1"/>
    <col min="1419" max="1669" width="8.7109375" style="440"/>
    <col min="1670" max="1670" width="4.28515625" style="440" customWidth="1"/>
    <col min="1671" max="1671" width="45.42578125" style="440" customWidth="1"/>
    <col min="1672" max="1673" width="20.7109375" style="440" customWidth="1"/>
    <col min="1674" max="1674" width="21.42578125" style="440" bestFit="1" customWidth="1"/>
    <col min="1675" max="1925" width="8.7109375" style="440"/>
    <col min="1926" max="1926" width="4.28515625" style="440" customWidth="1"/>
    <col min="1927" max="1927" width="45.42578125" style="440" customWidth="1"/>
    <col min="1928" max="1929" width="20.7109375" style="440" customWidth="1"/>
    <col min="1930" max="1930" width="21.42578125" style="440" bestFit="1" customWidth="1"/>
    <col min="1931" max="2181" width="8.7109375" style="440"/>
    <col min="2182" max="2182" width="4.28515625" style="440" customWidth="1"/>
    <col min="2183" max="2183" width="45.42578125" style="440" customWidth="1"/>
    <col min="2184" max="2185" width="20.7109375" style="440" customWidth="1"/>
    <col min="2186" max="2186" width="21.42578125" style="440" bestFit="1" customWidth="1"/>
    <col min="2187" max="2437" width="8.7109375" style="440"/>
    <col min="2438" max="2438" width="4.28515625" style="440" customWidth="1"/>
    <col min="2439" max="2439" width="45.42578125" style="440" customWidth="1"/>
    <col min="2440" max="2441" width="20.7109375" style="440" customWidth="1"/>
    <col min="2442" max="2442" width="21.42578125" style="440" bestFit="1" customWidth="1"/>
    <col min="2443" max="2693" width="8.7109375" style="440"/>
    <col min="2694" max="2694" width="4.28515625" style="440" customWidth="1"/>
    <col min="2695" max="2695" width="45.42578125" style="440" customWidth="1"/>
    <col min="2696" max="2697" width="20.7109375" style="440" customWidth="1"/>
    <col min="2698" max="2698" width="21.42578125" style="440" bestFit="1" customWidth="1"/>
    <col min="2699" max="2949" width="8.7109375" style="440"/>
    <col min="2950" max="2950" width="4.28515625" style="440" customWidth="1"/>
    <col min="2951" max="2951" width="45.42578125" style="440" customWidth="1"/>
    <col min="2952" max="2953" width="20.7109375" style="440" customWidth="1"/>
    <col min="2954" max="2954" width="21.42578125" style="440" bestFit="1" customWidth="1"/>
    <col min="2955" max="3205" width="8.7109375" style="440"/>
    <col min="3206" max="3206" width="4.28515625" style="440" customWidth="1"/>
    <col min="3207" max="3207" width="45.42578125" style="440" customWidth="1"/>
    <col min="3208" max="3209" width="20.7109375" style="440" customWidth="1"/>
    <col min="3210" max="3210" width="21.42578125" style="440" bestFit="1" customWidth="1"/>
    <col min="3211" max="3461" width="8.7109375" style="440"/>
    <col min="3462" max="3462" width="4.28515625" style="440" customWidth="1"/>
    <col min="3463" max="3463" width="45.42578125" style="440" customWidth="1"/>
    <col min="3464" max="3465" width="20.7109375" style="440" customWidth="1"/>
    <col min="3466" max="3466" width="21.42578125" style="440" bestFit="1" customWidth="1"/>
    <col min="3467" max="3717" width="8.7109375" style="440"/>
    <col min="3718" max="3718" width="4.28515625" style="440" customWidth="1"/>
    <col min="3719" max="3719" width="45.42578125" style="440" customWidth="1"/>
    <col min="3720" max="3721" width="20.7109375" style="440" customWidth="1"/>
    <col min="3722" max="3722" width="21.42578125" style="440" bestFit="1" customWidth="1"/>
    <col min="3723" max="3973" width="8.7109375" style="440"/>
    <col min="3974" max="3974" width="4.28515625" style="440" customWidth="1"/>
    <col min="3975" max="3975" width="45.42578125" style="440" customWidth="1"/>
    <col min="3976" max="3977" width="20.7109375" style="440" customWidth="1"/>
    <col min="3978" max="3978" width="21.42578125" style="440" bestFit="1" customWidth="1"/>
    <col min="3979" max="4229" width="8.7109375" style="440"/>
    <col min="4230" max="4230" width="4.28515625" style="440" customWidth="1"/>
    <col min="4231" max="4231" width="45.42578125" style="440" customWidth="1"/>
    <col min="4232" max="4233" width="20.7109375" style="440" customWidth="1"/>
    <col min="4234" max="4234" width="21.42578125" style="440" bestFit="1" customWidth="1"/>
    <col min="4235" max="4485" width="8.7109375" style="440"/>
    <col min="4486" max="4486" width="4.28515625" style="440" customWidth="1"/>
    <col min="4487" max="4487" width="45.42578125" style="440" customWidth="1"/>
    <col min="4488" max="4489" width="20.7109375" style="440" customWidth="1"/>
    <col min="4490" max="4490" width="21.42578125" style="440" bestFit="1" customWidth="1"/>
    <col min="4491" max="4741" width="8.7109375" style="440"/>
    <col min="4742" max="4742" width="4.28515625" style="440" customWidth="1"/>
    <col min="4743" max="4743" width="45.42578125" style="440" customWidth="1"/>
    <col min="4744" max="4745" width="20.7109375" style="440" customWidth="1"/>
    <col min="4746" max="4746" width="21.42578125" style="440" bestFit="1" customWidth="1"/>
    <col min="4747" max="4997" width="8.7109375" style="440"/>
    <col min="4998" max="4998" width="4.28515625" style="440" customWidth="1"/>
    <col min="4999" max="4999" width="45.42578125" style="440" customWidth="1"/>
    <col min="5000" max="5001" width="20.7109375" style="440" customWidth="1"/>
    <col min="5002" max="5002" width="21.42578125" style="440" bestFit="1" customWidth="1"/>
    <col min="5003" max="5253" width="8.7109375" style="440"/>
    <col min="5254" max="5254" width="4.28515625" style="440" customWidth="1"/>
    <col min="5255" max="5255" width="45.42578125" style="440" customWidth="1"/>
    <col min="5256" max="5257" width="20.7109375" style="440" customWidth="1"/>
    <col min="5258" max="5258" width="21.42578125" style="440" bestFit="1" customWidth="1"/>
    <col min="5259" max="5509" width="8.7109375" style="440"/>
    <col min="5510" max="5510" width="4.28515625" style="440" customWidth="1"/>
    <col min="5511" max="5511" width="45.42578125" style="440" customWidth="1"/>
    <col min="5512" max="5513" width="20.7109375" style="440" customWidth="1"/>
    <col min="5514" max="5514" width="21.42578125" style="440" bestFit="1" customWidth="1"/>
    <col min="5515" max="5765" width="8.7109375" style="440"/>
    <col min="5766" max="5766" width="4.28515625" style="440" customWidth="1"/>
    <col min="5767" max="5767" width="45.42578125" style="440" customWidth="1"/>
    <col min="5768" max="5769" width="20.7109375" style="440" customWidth="1"/>
    <col min="5770" max="5770" width="21.42578125" style="440" bestFit="1" customWidth="1"/>
    <col min="5771" max="6021" width="8.7109375" style="440"/>
    <col min="6022" max="6022" width="4.28515625" style="440" customWidth="1"/>
    <col min="6023" max="6023" width="45.42578125" style="440" customWidth="1"/>
    <col min="6024" max="6025" width="20.7109375" style="440" customWidth="1"/>
    <col min="6026" max="6026" width="21.42578125" style="440" bestFit="1" customWidth="1"/>
    <col min="6027" max="6277" width="8.7109375" style="440"/>
    <col min="6278" max="6278" width="4.28515625" style="440" customWidth="1"/>
    <col min="6279" max="6279" width="45.42578125" style="440" customWidth="1"/>
    <col min="6280" max="6281" width="20.7109375" style="440" customWidth="1"/>
    <col min="6282" max="6282" width="21.42578125" style="440" bestFit="1" customWidth="1"/>
    <col min="6283" max="6533" width="8.7109375" style="440"/>
    <col min="6534" max="6534" width="4.28515625" style="440" customWidth="1"/>
    <col min="6535" max="6535" width="45.42578125" style="440" customWidth="1"/>
    <col min="6536" max="6537" width="20.7109375" style="440" customWidth="1"/>
    <col min="6538" max="6538" width="21.42578125" style="440" bestFit="1" customWidth="1"/>
    <col min="6539" max="6789" width="8.7109375" style="440"/>
    <col min="6790" max="6790" width="4.28515625" style="440" customWidth="1"/>
    <col min="6791" max="6791" width="45.42578125" style="440" customWidth="1"/>
    <col min="6792" max="6793" width="20.7109375" style="440" customWidth="1"/>
    <col min="6794" max="6794" width="21.42578125" style="440" bestFit="1" customWidth="1"/>
    <col min="6795" max="7045" width="8.7109375" style="440"/>
    <col min="7046" max="7046" width="4.28515625" style="440" customWidth="1"/>
    <col min="7047" max="7047" width="45.42578125" style="440" customWidth="1"/>
    <col min="7048" max="7049" width="20.7109375" style="440" customWidth="1"/>
    <col min="7050" max="7050" width="21.42578125" style="440" bestFit="1" customWidth="1"/>
    <col min="7051" max="7301" width="8.7109375" style="440"/>
    <col min="7302" max="7302" width="4.28515625" style="440" customWidth="1"/>
    <col min="7303" max="7303" width="45.42578125" style="440" customWidth="1"/>
    <col min="7304" max="7305" width="20.7109375" style="440" customWidth="1"/>
    <col min="7306" max="7306" width="21.42578125" style="440" bestFit="1" customWidth="1"/>
    <col min="7307" max="7557" width="8.7109375" style="440"/>
    <col min="7558" max="7558" width="4.28515625" style="440" customWidth="1"/>
    <col min="7559" max="7559" width="45.42578125" style="440" customWidth="1"/>
    <col min="7560" max="7561" width="20.7109375" style="440" customWidth="1"/>
    <col min="7562" max="7562" width="21.42578125" style="440" bestFit="1" customWidth="1"/>
    <col min="7563" max="7813" width="8.7109375" style="440"/>
    <col min="7814" max="7814" width="4.28515625" style="440" customWidth="1"/>
    <col min="7815" max="7815" width="45.42578125" style="440" customWidth="1"/>
    <col min="7816" max="7817" width="20.7109375" style="440" customWidth="1"/>
    <col min="7818" max="7818" width="21.42578125" style="440" bestFit="1" customWidth="1"/>
    <col min="7819" max="8069" width="8.7109375" style="440"/>
    <col min="8070" max="8070" width="4.28515625" style="440" customWidth="1"/>
    <col min="8071" max="8071" width="45.42578125" style="440" customWidth="1"/>
    <col min="8072" max="8073" width="20.7109375" style="440" customWidth="1"/>
    <col min="8074" max="8074" width="21.42578125" style="440" bestFit="1" customWidth="1"/>
    <col min="8075" max="8325" width="8.7109375" style="440"/>
    <col min="8326" max="8326" width="4.28515625" style="440" customWidth="1"/>
    <col min="8327" max="8327" width="45.42578125" style="440" customWidth="1"/>
    <col min="8328" max="8329" width="20.7109375" style="440" customWidth="1"/>
    <col min="8330" max="8330" width="21.42578125" style="440" bestFit="1" customWidth="1"/>
    <col min="8331" max="8581" width="8.7109375" style="440"/>
    <col min="8582" max="8582" width="4.28515625" style="440" customWidth="1"/>
    <col min="8583" max="8583" width="45.42578125" style="440" customWidth="1"/>
    <col min="8584" max="8585" width="20.7109375" style="440" customWidth="1"/>
    <col min="8586" max="8586" width="21.42578125" style="440" bestFit="1" customWidth="1"/>
    <col min="8587" max="8837" width="8.7109375" style="440"/>
    <col min="8838" max="8838" width="4.28515625" style="440" customWidth="1"/>
    <col min="8839" max="8839" width="45.42578125" style="440" customWidth="1"/>
    <col min="8840" max="8841" width="20.7109375" style="440" customWidth="1"/>
    <col min="8842" max="8842" width="21.42578125" style="440" bestFit="1" customWidth="1"/>
    <col min="8843" max="9093" width="8.7109375" style="440"/>
    <col min="9094" max="9094" width="4.28515625" style="440" customWidth="1"/>
    <col min="9095" max="9095" width="45.42578125" style="440" customWidth="1"/>
    <col min="9096" max="9097" width="20.7109375" style="440" customWidth="1"/>
    <col min="9098" max="9098" width="21.42578125" style="440" bestFit="1" customWidth="1"/>
    <col min="9099" max="9349" width="8.7109375" style="440"/>
    <col min="9350" max="9350" width="4.28515625" style="440" customWidth="1"/>
    <col min="9351" max="9351" width="45.42578125" style="440" customWidth="1"/>
    <col min="9352" max="9353" width="20.7109375" style="440" customWidth="1"/>
    <col min="9354" max="9354" width="21.42578125" style="440" bestFit="1" customWidth="1"/>
    <col min="9355" max="9605" width="8.7109375" style="440"/>
    <col min="9606" max="9606" width="4.28515625" style="440" customWidth="1"/>
    <col min="9607" max="9607" width="45.42578125" style="440" customWidth="1"/>
    <col min="9608" max="9609" width="20.7109375" style="440" customWidth="1"/>
    <col min="9610" max="9610" width="21.42578125" style="440" bestFit="1" customWidth="1"/>
    <col min="9611" max="9861" width="8.7109375" style="440"/>
    <col min="9862" max="9862" width="4.28515625" style="440" customWidth="1"/>
    <col min="9863" max="9863" width="45.42578125" style="440" customWidth="1"/>
    <col min="9864" max="9865" width="20.7109375" style="440" customWidth="1"/>
    <col min="9866" max="9866" width="21.42578125" style="440" bestFit="1" customWidth="1"/>
    <col min="9867" max="10117" width="8.7109375" style="440"/>
    <col min="10118" max="10118" width="4.28515625" style="440" customWidth="1"/>
    <col min="10119" max="10119" width="45.42578125" style="440" customWidth="1"/>
    <col min="10120" max="10121" width="20.7109375" style="440" customWidth="1"/>
    <col min="10122" max="10122" width="21.42578125" style="440" bestFit="1" customWidth="1"/>
    <col min="10123" max="10373" width="8.7109375" style="440"/>
    <col min="10374" max="10374" width="4.28515625" style="440" customWidth="1"/>
    <col min="10375" max="10375" width="45.42578125" style="440" customWidth="1"/>
    <col min="10376" max="10377" width="20.7109375" style="440" customWidth="1"/>
    <col min="10378" max="10378" width="21.42578125" style="440" bestFit="1" customWidth="1"/>
    <col min="10379" max="10629" width="8.7109375" style="440"/>
    <col min="10630" max="10630" width="4.28515625" style="440" customWidth="1"/>
    <col min="10631" max="10631" width="45.42578125" style="440" customWidth="1"/>
    <col min="10632" max="10633" width="20.7109375" style="440" customWidth="1"/>
    <col min="10634" max="10634" width="21.42578125" style="440" bestFit="1" customWidth="1"/>
    <col min="10635" max="10885" width="8.7109375" style="440"/>
    <col min="10886" max="10886" width="4.28515625" style="440" customWidth="1"/>
    <col min="10887" max="10887" width="45.42578125" style="440" customWidth="1"/>
    <col min="10888" max="10889" width="20.7109375" style="440" customWidth="1"/>
    <col min="10890" max="10890" width="21.42578125" style="440" bestFit="1" customWidth="1"/>
    <col min="10891" max="11141" width="8.7109375" style="440"/>
    <col min="11142" max="11142" width="4.28515625" style="440" customWidth="1"/>
    <col min="11143" max="11143" width="45.42578125" style="440" customWidth="1"/>
    <col min="11144" max="11145" width="20.7109375" style="440" customWidth="1"/>
    <col min="11146" max="11146" width="21.42578125" style="440" bestFit="1" customWidth="1"/>
    <col min="11147" max="11397" width="8.7109375" style="440"/>
    <col min="11398" max="11398" width="4.28515625" style="440" customWidth="1"/>
    <col min="11399" max="11399" width="45.42578125" style="440" customWidth="1"/>
    <col min="11400" max="11401" width="20.7109375" style="440" customWidth="1"/>
    <col min="11402" max="11402" width="21.42578125" style="440" bestFit="1" customWidth="1"/>
    <col min="11403" max="11653" width="8.7109375" style="440"/>
    <col min="11654" max="11654" width="4.28515625" style="440" customWidth="1"/>
    <col min="11655" max="11655" width="45.42578125" style="440" customWidth="1"/>
    <col min="11656" max="11657" width="20.7109375" style="440" customWidth="1"/>
    <col min="11658" max="11658" width="21.42578125" style="440" bestFit="1" customWidth="1"/>
    <col min="11659" max="11909" width="8.7109375" style="440"/>
    <col min="11910" max="11910" width="4.28515625" style="440" customWidth="1"/>
    <col min="11911" max="11911" width="45.42578125" style="440" customWidth="1"/>
    <col min="11912" max="11913" width="20.7109375" style="440" customWidth="1"/>
    <col min="11914" max="11914" width="21.42578125" style="440" bestFit="1" customWidth="1"/>
    <col min="11915" max="12165" width="8.7109375" style="440"/>
    <col min="12166" max="12166" width="4.28515625" style="440" customWidth="1"/>
    <col min="12167" max="12167" width="45.42578125" style="440" customWidth="1"/>
    <col min="12168" max="12169" width="20.7109375" style="440" customWidth="1"/>
    <col min="12170" max="12170" width="21.42578125" style="440" bestFit="1" customWidth="1"/>
    <col min="12171" max="12421" width="8.7109375" style="440"/>
    <col min="12422" max="12422" width="4.28515625" style="440" customWidth="1"/>
    <col min="12423" max="12423" width="45.42578125" style="440" customWidth="1"/>
    <col min="12424" max="12425" width="20.7109375" style="440" customWidth="1"/>
    <col min="12426" max="12426" width="21.42578125" style="440" bestFit="1" customWidth="1"/>
    <col min="12427" max="12677" width="8.7109375" style="440"/>
    <col min="12678" max="12678" width="4.28515625" style="440" customWidth="1"/>
    <col min="12679" max="12679" width="45.42578125" style="440" customWidth="1"/>
    <col min="12680" max="12681" width="20.7109375" style="440" customWidth="1"/>
    <col min="12682" max="12682" width="21.42578125" style="440" bestFit="1" customWidth="1"/>
    <col min="12683" max="12933" width="8.7109375" style="440"/>
    <col min="12934" max="12934" width="4.28515625" style="440" customWidth="1"/>
    <col min="12935" max="12935" width="45.42578125" style="440" customWidth="1"/>
    <col min="12936" max="12937" width="20.7109375" style="440" customWidth="1"/>
    <col min="12938" max="12938" width="21.42578125" style="440" bestFit="1" customWidth="1"/>
    <col min="12939" max="13189" width="8.7109375" style="440"/>
    <col min="13190" max="13190" width="4.28515625" style="440" customWidth="1"/>
    <col min="13191" max="13191" width="45.42578125" style="440" customWidth="1"/>
    <col min="13192" max="13193" width="20.7109375" style="440" customWidth="1"/>
    <col min="13194" max="13194" width="21.42578125" style="440" bestFit="1" customWidth="1"/>
    <col min="13195" max="13445" width="8.7109375" style="440"/>
    <col min="13446" max="13446" width="4.28515625" style="440" customWidth="1"/>
    <col min="13447" max="13447" width="45.42578125" style="440" customWidth="1"/>
    <col min="13448" max="13449" width="20.7109375" style="440" customWidth="1"/>
    <col min="13450" max="13450" width="21.42578125" style="440" bestFit="1" customWidth="1"/>
    <col min="13451" max="13701" width="8.7109375" style="440"/>
    <col min="13702" max="13702" width="4.28515625" style="440" customWidth="1"/>
    <col min="13703" max="13703" width="45.42578125" style="440" customWidth="1"/>
    <col min="13704" max="13705" width="20.7109375" style="440" customWidth="1"/>
    <col min="13706" max="13706" width="21.42578125" style="440" bestFit="1" customWidth="1"/>
    <col min="13707" max="13957" width="8.7109375" style="440"/>
    <col min="13958" max="13958" width="4.28515625" style="440" customWidth="1"/>
    <col min="13959" max="13959" width="45.42578125" style="440" customWidth="1"/>
    <col min="13960" max="13961" width="20.7109375" style="440" customWidth="1"/>
    <col min="13962" max="13962" width="21.42578125" style="440" bestFit="1" customWidth="1"/>
    <col min="13963" max="14213" width="8.7109375" style="440"/>
    <col min="14214" max="14214" width="4.28515625" style="440" customWidth="1"/>
    <col min="14215" max="14215" width="45.42578125" style="440" customWidth="1"/>
    <col min="14216" max="14217" width="20.7109375" style="440" customWidth="1"/>
    <col min="14218" max="14218" width="21.42578125" style="440" bestFit="1" customWidth="1"/>
    <col min="14219" max="14469" width="8.7109375" style="440"/>
    <col min="14470" max="14470" width="4.28515625" style="440" customWidth="1"/>
    <col min="14471" max="14471" width="45.42578125" style="440" customWidth="1"/>
    <col min="14472" max="14473" width="20.7109375" style="440" customWidth="1"/>
    <col min="14474" max="14474" width="21.42578125" style="440" bestFit="1" customWidth="1"/>
    <col min="14475" max="14725" width="8.7109375" style="440"/>
    <col min="14726" max="14726" width="4.28515625" style="440" customWidth="1"/>
    <col min="14727" max="14727" width="45.42578125" style="440" customWidth="1"/>
    <col min="14728" max="14729" width="20.7109375" style="440" customWidth="1"/>
    <col min="14730" max="14730" width="21.42578125" style="440" bestFit="1" customWidth="1"/>
    <col min="14731" max="14981" width="8.7109375" style="440"/>
    <col min="14982" max="14982" width="4.28515625" style="440" customWidth="1"/>
    <col min="14983" max="14983" width="45.42578125" style="440" customWidth="1"/>
    <col min="14984" max="14985" width="20.7109375" style="440" customWidth="1"/>
    <col min="14986" max="14986" width="21.42578125" style="440" bestFit="1" customWidth="1"/>
    <col min="14987" max="15237" width="8.7109375" style="440"/>
    <col min="15238" max="15238" width="4.28515625" style="440" customWidth="1"/>
    <col min="15239" max="15239" width="45.42578125" style="440" customWidth="1"/>
    <col min="15240" max="15241" width="20.7109375" style="440" customWidth="1"/>
    <col min="15242" max="15242" width="21.42578125" style="440" bestFit="1" customWidth="1"/>
    <col min="15243" max="15493" width="8.7109375" style="440"/>
    <col min="15494" max="15494" width="4.28515625" style="440" customWidth="1"/>
    <col min="15495" max="15495" width="45.42578125" style="440" customWidth="1"/>
    <col min="15496" max="15497" width="20.7109375" style="440" customWidth="1"/>
    <col min="15498" max="15498" width="21.42578125" style="440" bestFit="1" customWidth="1"/>
    <col min="15499" max="15749" width="8.7109375" style="440"/>
    <col min="15750" max="15750" width="4.28515625" style="440" customWidth="1"/>
    <col min="15751" max="15751" width="45.42578125" style="440" customWidth="1"/>
    <col min="15752" max="15753" width="20.7109375" style="440" customWidth="1"/>
    <col min="15754" max="15754" width="21.42578125" style="440" bestFit="1" customWidth="1"/>
    <col min="15755" max="16005" width="8.7109375" style="440"/>
    <col min="16006" max="16006" width="4.28515625" style="440" customWidth="1"/>
    <col min="16007" max="16007" width="45.42578125" style="440" customWidth="1"/>
    <col min="16008" max="16009" width="20.7109375" style="440" customWidth="1"/>
    <col min="16010" max="16010" width="21.42578125" style="440" bestFit="1" customWidth="1"/>
    <col min="16011" max="16384" width="8.7109375" style="440"/>
  </cols>
  <sheetData>
    <row r="1" spans="1:6" ht="15.75">
      <c r="A1" s="437" t="s">
        <v>451</v>
      </c>
      <c r="B1" s="438"/>
      <c r="C1" s="439"/>
      <c r="D1" s="439"/>
      <c r="E1" s="439"/>
    </row>
    <row r="2" spans="1:6">
      <c r="A2" s="441"/>
      <c r="B2" s="441"/>
      <c r="C2" s="439"/>
      <c r="D2" s="439"/>
      <c r="E2" s="439"/>
    </row>
    <row r="3" spans="1:6">
      <c r="A3" s="442"/>
      <c r="B3" s="442"/>
      <c r="C3" s="443"/>
      <c r="D3" s="443"/>
      <c r="E3" s="444" t="s">
        <v>452</v>
      </c>
    </row>
    <row r="4" spans="1:6">
      <c r="A4" s="445"/>
      <c r="B4" s="446"/>
      <c r="C4" s="447" t="s">
        <v>453</v>
      </c>
      <c r="D4" s="447" t="s">
        <v>454</v>
      </c>
      <c r="E4" s="447" t="s">
        <v>454</v>
      </c>
    </row>
    <row r="5" spans="1:6">
      <c r="A5" s="442"/>
      <c r="B5" s="448"/>
      <c r="C5" s="449" t="s">
        <v>455</v>
      </c>
      <c r="D5" s="449" t="s">
        <v>456</v>
      </c>
      <c r="E5" s="449" t="s">
        <v>457</v>
      </c>
    </row>
    <row r="6" spans="1:6">
      <c r="A6" s="442"/>
      <c r="B6" s="442"/>
      <c r="C6" s="443"/>
      <c r="D6" s="443"/>
      <c r="E6" s="443"/>
    </row>
    <row r="7" spans="1:6">
      <c r="A7" s="450" t="s">
        <v>194</v>
      </c>
      <c r="B7" s="451"/>
      <c r="C7" s="452">
        <v>1249</v>
      </c>
      <c r="D7" s="453">
        <v>12148.742311469998</v>
      </c>
      <c r="E7" s="453">
        <v>3131.5735994632814</v>
      </c>
    </row>
    <row r="8" spans="1:6" ht="15.75">
      <c r="A8" s="450" t="s">
        <v>458</v>
      </c>
      <c r="B8" s="442"/>
      <c r="C8" s="454"/>
      <c r="D8" s="455"/>
      <c r="E8" s="455"/>
    </row>
    <row r="9" spans="1:6" ht="18.75">
      <c r="A9" s="450"/>
      <c r="B9" s="451" t="s">
        <v>153</v>
      </c>
      <c r="C9" s="454">
        <v>12</v>
      </c>
      <c r="D9" s="456">
        <v>5754.5723159999998</v>
      </c>
      <c r="E9" s="456">
        <v>311.153997</v>
      </c>
      <c r="F9" s="457"/>
    </row>
    <row r="10" spans="1:6" ht="18.75">
      <c r="A10" s="450"/>
      <c r="B10" s="451" t="s">
        <v>160</v>
      </c>
      <c r="C10" s="454">
        <v>4</v>
      </c>
      <c r="D10" s="456">
        <v>2255.0210000000002</v>
      </c>
      <c r="E10" s="456"/>
      <c r="F10" s="457"/>
    </row>
    <row r="11" spans="1:6">
      <c r="A11" s="450"/>
      <c r="B11" s="451" t="s">
        <v>172</v>
      </c>
      <c r="C11" s="454">
        <v>656</v>
      </c>
      <c r="D11" s="456">
        <v>983.38336670000001</v>
      </c>
      <c r="E11" s="456">
        <v>418.82991506289051</v>
      </c>
    </row>
    <row r="12" spans="1:6">
      <c r="A12" s="450"/>
      <c r="B12" s="451" t="s">
        <v>171</v>
      </c>
      <c r="C12" s="454">
        <v>37</v>
      </c>
      <c r="D12" s="456">
        <v>596.01538100000005</v>
      </c>
      <c r="E12" s="456">
        <v>-0.40577099999999999</v>
      </c>
    </row>
    <row r="13" spans="1:6" ht="18.75">
      <c r="A13" s="450"/>
      <c r="B13" s="451" t="s">
        <v>145</v>
      </c>
      <c r="C13" s="454">
        <v>117</v>
      </c>
      <c r="D13" s="456">
        <v>473.65098</v>
      </c>
      <c r="E13" s="456">
        <v>843.7119172988281</v>
      </c>
      <c r="F13" s="457"/>
    </row>
    <row r="14" spans="1:6" ht="18.75">
      <c r="A14" s="450"/>
      <c r="B14" s="451" t="s">
        <v>161</v>
      </c>
      <c r="C14" s="454">
        <v>4</v>
      </c>
      <c r="D14" s="456">
        <v>412.56824499999999</v>
      </c>
      <c r="E14" s="456"/>
      <c r="F14" s="457"/>
    </row>
    <row r="15" spans="1:6">
      <c r="A15" s="450"/>
      <c r="B15" s="451" t="s">
        <v>170</v>
      </c>
      <c r="C15" s="454">
        <v>52</v>
      </c>
      <c r="D15" s="456">
        <v>262.16151100000002</v>
      </c>
      <c r="E15" s="456">
        <v>473.76807096093751</v>
      </c>
    </row>
    <row r="16" spans="1:6">
      <c r="A16" s="450"/>
      <c r="B16" s="451" t="s">
        <v>148</v>
      </c>
      <c r="C16" s="454">
        <v>22</v>
      </c>
      <c r="D16" s="456">
        <v>238.25547</v>
      </c>
      <c r="E16" s="456">
        <v>8.3771299999999993</v>
      </c>
    </row>
    <row r="17" spans="1:8">
      <c r="A17" s="450"/>
      <c r="B17" s="451" t="s">
        <v>364</v>
      </c>
      <c r="C17" s="454">
        <v>44</v>
      </c>
      <c r="D17" s="456">
        <v>206.54004599999999</v>
      </c>
      <c r="E17" s="456">
        <v>0.31305096093750001</v>
      </c>
    </row>
    <row r="18" spans="1:8">
      <c r="A18" s="450"/>
      <c r="B18" s="451" t="s">
        <v>147</v>
      </c>
      <c r="C18" s="454">
        <v>53</v>
      </c>
      <c r="D18" s="456">
        <v>195.703654</v>
      </c>
      <c r="E18" s="456">
        <v>4.2080310000000001</v>
      </c>
    </row>
    <row r="19" spans="1:8">
      <c r="A19" s="450"/>
      <c r="B19" s="451" t="s">
        <v>159</v>
      </c>
      <c r="C19" s="454">
        <v>7</v>
      </c>
      <c r="D19" s="456">
        <v>127.473116</v>
      </c>
      <c r="E19" s="456">
        <v>61.3</v>
      </c>
    </row>
    <row r="20" spans="1:8">
      <c r="A20" s="450"/>
      <c r="B20" s="451" t="s">
        <v>146</v>
      </c>
      <c r="C20" s="454">
        <v>10</v>
      </c>
      <c r="D20" s="456">
        <v>125.33283299999999</v>
      </c>
      <c r="E20" s="456">
        <v>3.0353620000000001</v>
      </c>
    </row>
    <row r="21" spans="1:8">
      <c r="A21" s="450"/>
      <c r="B21" s="451" t="s">
        <v>163</v>
      </c>
      <c r="C21" s="454">
        <v>1</v>
      </c>
      <c r="D21" s="456">
        <v>123</v>
      </c>
      <c r="E21" s="456"/>
    </row>
    <row r="22" spans="1:8">
      <c r="A22" s="450"/>
      <c r="B22" s="451" t="s">
        <v>155</v>
      </c>
      <c r="C22" s="454">
        <v>12</v>
      </c>
      <c r="D22" s="456">
        <v>120.987492</v>
      </c>
      <c r="E22" s="456">
        <v>519.21329000000003</v>
      </c>
    </row>
    <row r="23" spans="1:8">
      <c r="A23" s="450"/>
      <c r="B23" s="451" t="s">
        <v>459</v>
      </c>
      <c r="C23" s="454">
        <v>2</v>
      </c>
      <c r="D23" s="456">
        <v>101.2</v>
      </c>
      <c r="E23" s="456">
        <v>0</v>
      </c>
    </row>
    <row r="24" spans="1:8">
      <c r="A24" s="450"/>
      <c r="B24" s="451" t="s">
        <v>149</v>
      </c>
      <c r="C24" s="454">
        <v>13</v>
      </c>
      <c r="D24" s="456">
        <v>98.934535999999994</v>
      </c>
      <c r="E24" s="456">
        <v>28.159846999999999</v>
      </c>
    </row>
    <row r="25" spans="1:8">
      <c r="A25" s="450"/>
      <c r="B25" s="451" t="s">
        <v>144</v>
      </c>
      <c r="C25" s="454">
        <v>192</v>
      </c>
      <c r="D25" s="456">
        <v>62.629904000000003</v>
      </c>
      <c r="E25" s="456">
        <v>428.84010158593748</v>
      </c>
    </row>
    <row r="26" spans="1:8">
      <c r="A26" s="450"/>
      <c r="B26" s="451" t="s">
        <v>151</v>
      </c>
      <c r="C26" s="454">
        <v>1</v>
      </c>
      <c r="D26" s="456">
        <v>5.7575760000000002</v>
      </c>
      <c r="E26" s="456"/>
    </row>
    <row r="27" spans="1:8">
      <c r="A27" s="450"/>
      <c r="B27" s="451" t="s">
        <v>167</v>
      </c>
      <c r="C27" s="454">
        <v>2</v>
      </c>
      <c r="D27" s="456">
        <v>3.411368</v>
      </c>
      <c r="E27" s="456"/>
    </row>
    <row r="28" spans="1:8">
      <c r="A28" s="450"/>
      <c r="B28" s="451" t="s">
        <v>169</v>
      </c>
      <c r="C28" s="458">
        <v>3</v>
      </c>
      <c r="D28" s="456">
        <v>0.7</v>
      </c>
      <c r="E28" s="456"/>
    </row>
    <row r="29" spans="1:8">
      <c r="A29" s="450" t="s">
        <v>225</v>
      </c>
      <c r="B29" s="459"/>
      <c r="C29" s="460"/>
      <c r="D29" s="461"/>
      <c r="E29" s="461"/>
    </row>
    <row r="30" spans="1:8">
      <c r="A30" s="450"/>
      <c r="B30" s="462" t="s">
        <v>233</v>
      </c>
      <c r="C30" s="454">
        <v>160</v>
      </c>
      <c r="D30" s="456">
        <v>6054.5810430000001</v>
      </c>
      <c r="E30" s="456">
        <v>700.54183312500004</v>
      </c>
      <c r="H30" s="462"/>
    </row>
    <row r="31" spans="1:8">
      <c r="A31" s="450"/>
      <c r="B31" s="462" t="s">
        <v>228</v>
      </c>
      <c r="C31" s="454">
        <v>129</v>
      </c>
      <c r="D31" s="456">
        <v>4083.8761847700002</v>
      </c>
      <c r="E31" s="456">
        <v>661.33977053749993</v>
      </c>
      <c r="H31" s="462"/>
    </row>
    <row r="32" spans="1:8">
      <c r="A32" s="450"/>
      <c r="B32" s="462" t="s">
        <v>460</v>
      </c>
      <c r="C32" s="454">
        <v>410</v>
      </c>
      <c r="D32" s="456">
        <v>524.09383600000001</v>
      </c>
      <c r="E32" s="456">
        <v>330.94870733007815</v>
      </c>
      <c r="H32" s="462"/>
    </row>
    <row r="33" spans="1:8">
      <c r="A33" s="450"/>
      <c r="B33" s="462" t="s">
        <v>229</v>
      </c>
      <c r="C33" s="454">
        <v>80</v>
      </c>
      <c r="D33" s="456">
        <v>461.94987700000001</v>
      </c>
      <c r="E33" s="456">
        <v>45.027161058593748</v>
      </c>
      <c r="H33" s="462"/>
    </row>
    <row r="34" spans="1:8">
      <c r="A34" s="450"/>
      <c r="B34" s="462" t="s">
        <v>461</v>
      </c>
      <c r="C34" s="454">
        <v>122</v>
      </c>
      <c r="D34" s="456">
        <v>329.17479400000002</v>
      </c>
      <c r="E34" s="456">
        <v>766.07019296093745</v>
      </c>
      <c r="H34" s="462"/>
    </row>
    <row r="35" spans="1:8">
      <c r="A35" s="450"/>
      <c r="B35" s="462" t="s">
        <v>250</v>
      </c>
      <c r="C35" s="454">
        <v>13</v>
      </c>
      <c r="D35" s="456">
        <v>318.452696</v>
      </c>
      <c r="E35" s="456">
        <v>190.542372</v>
      </c>
      <c r="H35" s="462"/>
    </row>
    <row r="36" spans="1:8">
      <c r="A36" s="450"/>
      <c r="B36" s="462" t="s">
        <v>241</v>
      </c>
      <c r="C36" s="454">
        <v>46</v>
      </c>
      <c r="D36" s="456">
        <v>90.938580000000002</v>
      </c>
      <c r="E36" s="456">
        <v>20.809830000000002</v>
      </c>
      <c r="H36" s="462"/>
    </row>
    <row r="37" spans="1:8">
      <c r="A37" s="450"/>
      <c r="B37" s="462" t="s">
        <v>462</v>
      </c>
      <c r="C37" s="454">
        <v>9</v>
      </c>
      <c r="D37" s="456">
        <v>81.55</v>
      </c>
      <c r="E37" s="456">
        <v>4.6177630000000001</v>
      </c>
      <c r="H37" s="462"/>
    </row>
    <row r="38" spans="1:8">
      <c r="A38" s="450"/>
      <c r="B38" s="462" t="s">
        <v>230</v>
      </c>
      <c r="C38" s="454">
        <v>49</v>
      </c>
      <c r="D38" s="456">
        <v>72.433912000000007</v>
      </c>
      <c r="E38" s="456">
        <v>26.390886400390624</v>
      </c>
      <c r="H38" s="462"/>
    </row>
    <row r="39" spans="1:8">
      <c r="A39" s="450"/>
      <c r="B39" s="462" t="s">
        <v>238</v>
      </c>
      <c r="C39" s="454">
        <v>37</v>
      </c>
      <c r="D39" s="456">
        <v>57.495632000000001</v>
      </c>
      <c r="E39" s="456">
        <v>2.2629999999999999</v>
      </c>
      <c r="H39" s="462"/>
    </row>
    <row r="40" spans="1:8">
      <c r="A40" s="450"/>
      <c r="B40" s="462" t="s">
        <v>463</v>
      </c>
      <c r="C40" s="454">
        <v>13</v>
      </c>
      <c r="D40" s="456">
        <v>10.2279157</v>
      </c>
      <c r="E40" s="456">
        <v>0</v>
      </c>
      <c r="H40" s="462"/>
    </row>
    <row r="41" spans="1:8">
      <c r="A41" s="450"/>
      <c r="B41" s="462" t="s">
        <v>464</v>
      </c>
      <c r="C41" s="454">
        <v>6</v>
      </c>
      <c r="D41" s="456">
        <v>8.3174670000000006</v>
      </c>
      <c r="E41" s="456">
        <v>11.054715</v>
      </c>
      <c r="H41" s="462"/>
    </row>
    <row r="42" spans="1:8">
      <c r="A42" s="450"/>
      <c r="B42" s="462" t="s">
        <v>465</v>
      </c>
      <c r="C42" s="454">
        <v>3</v>
      </c>
      <c r="D42" s="456">
        <v>8.2387750000000004</v>
      </c>
      <c r="E42" s="456">
        <v>0</v>
      </c>
      <c r="H42" s="462"/>
    </row>
    <row r="43" spans="1:8">
      <c r="A43" s="450"/>
      <c r="B43" s="462" t="s">
        <v>466</v>
      </c>
      <c r="C43" s="454">
        <v>2</v>
      </c>
      <c r="D43" s="456">
        <v>8</v>
      </c>
      <c r="E43" s="456">
        <v>0</v>
      </c>
      <c r="H43" s="462"/>
    </row>
    <row r="44" spans="1:8">
      <c r="A44" s="450"/>
      <c r="B44" s="462" t="s">
        <v>255</v>
      </c>
      <c r="C44" s="454">
        <v>3</v>
      </c>
      <c r="D44" s="456">
        <v>5.799715</v>
      </c>
      <c r="E44" s="456">
        <v>220</v>
      </c>
      <c r="H44" s="462"/>
    </row>
    <row r="45" spans="1:8">
      <c r="A45" s="450"/>
      <c r="B45" s="462" t="s">
        <v>246</v>
      </c>
      <c r="C45" s="454">
        <v>12</v>
      </c>
      <c r="D45" s="456">
        <v>5.6397139999999997</v>
      </c>
      <c r="E45" s="456">
        <v>4.4894590000000001</v>
      </c>
      <c r="H45" s="462"/>
    </row>
    <row r="46" spans="1:8">
      <c r="A46" s="450"/>
      <c r="B46" s="462" t="s">
        <v>254</v>
      </c>
      <c r="C46" s="454">
        <v>7</v>
      </c>
      <c r="D46" s="456">
        <v>5.4265790000000003</v>
      </c>
      <c r="E46" s="456">
        <v>0</v>
      </c>
      <c r="H46" s="462"/>
    </row>
    <row r="47" spans="1:8">
      <c r="B47" s="462" t="s">
        <v>467</v>
      </c>
      <c r="C47" s="454">
        <v>4</v>
      </c>
      <c r="D47" s="456">
        <v>5</v>
      </c>
      <c r="E47" s="456">
        <v>2.7</v>
      </c>
      <c r="H47" s="462"/>
    </row>
    <row r="48" spans="1:8">
      <c r="B48" s="462" t="s">
        <v>231</v>
      </c>
      <c r="C48" s="454">
        <v>16</v>
      </c>
      <c r="D48" s="456">
        <v>3.8613240000000002</v>
      </c>
      <c r="E48" s="456">
        <v>3.6258509999999999</v>
      </c>
      <c r="H48" s="462"/>
    </row>
    <row r="49" spans="2:8">
      <c r="B49" s="462" t="s">
        <v>468</v>
      </c>
      <c r="C49" s="454">
        <v>1</v>
      </c>
      <c r="D49" s="456">
        <v>2.2999999999999998</v>
      </c>
      <c r="E49" s="456">
        <v>0</v>
      </c>
      <c r="H49" s="462"/>
    </row>
    <row r="50" spans="2:8">
      <c r="E50" s="456"/>
    </row>
    <row r="51" spans="2:8">
      <c r="E51" s="456"/>
    </row>
    <row r="52" spans="2:8">
      <c r="E52" s="456"/>
    </row>
    <row r="53" spans="2:8">
      <c r="E53" s="456"/>
    </row>
    <row r="54" spans="2:8">
      <c r="E54" s="456"/>
    </row>
    <row r="55" spans="2:8">
      <c r="E55" s="456"/>
    </row>
    <row r="56" spans="2:8">
      <c r="E56" s="456"/>
    </row>
    <row r="57" spans="2:8">
      <c r="E57" s="456"/>
    </row>
    <row r="58" spans="2:8">
      <c r="E58" s="456"/>
    </row>
    <row r="59" spans="2:8">
      <c r="E59" s="456"/>
    </row>
    <row r="60" spans="2:8">
      <c r="E60" s="463"/>
    </row>
    <row r="61" spans="2:8">
      <c r="E61" s="463"/>
    </row>
    <row r="62" spans="2:8">
      <c r="E62" s="463"/>
    </row>
    <row r="63" spans="2:8">
      <c r="E63" s="463"/>
    </row>
    <row r="64" spans="2:8">
      <c r="E64" s="463"/>
    </row>
    <row r="65" spans="5:5">
      <c r="E65" s="463"/>
    </row>
    <row r="66" spans="5:5">
      <c r="E66" s="463"/>
    </row>
    <row r="67" spans="5:5">
      <c r="E67" s="463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="110" zoomScaleNormal="110" workbookViewId="0">
      <selection activeCell="B26" sqref="B26"/>
    </sheetView>
  </sheetViews>
  <sheetFormatPr defaultColWidth="8" defaultRowHeight="12.75"/>
  <cols>
    <col min="1" max="1" width="24" style="127" customWidth="1"/>
    <col min="2" max="3" width="10.5703125" style="127" customWidth="1"/>
    <col min="4" max="4" width="9.5703125" style="127" customWidth="1"/>
    <col min="5" max="5" width="9.42578125" style="127" customWidth="1"/>
    <col min="6" max="6" width="10.85546875" style="127" customWidth="1"/>
    <col min="7" max="7" width="12.140625" style="127" customWidth="1"/>
    <col min="8" max="16384" width="8" style="127"/>
  </cols>
  <sheetData>
    <row r="1" spans="1:13" ht="20.100000000000001" customHeight="1">
      <c r="A1" s="126" t="s">
        <v>178</v>
      </c>
      <c r="B1" s="126"/>
      <c r="C1" s="126"/>
      <c r="D1" s="126"/>
      <c r="E1" s="126"/>
      <c r="F1" s="126"/>
      <c r="G1" s="126"/>
    </row>
    <row r="2" spans="1:13" ht="12.75" customHeight="1">
      <c r="A2" s="126"/>
      <c r="B2" s="126"/>
      <c r="C2" s="126"/>
      <c r="D2" s="126"/>
      <c r="E2" s="126"/>
      <c r="F2" s="126"/>
      <c r="G2" s="126"/>
    </row>
    <row r="3" spans="1:13" ht="12.75" customHeight="1">
      <c r="A3" s="128"/>
      <c r="B3" s="128"/>
      <c r="C3" s="128"/>
      <c r="D3" s="128"/>
      <c r="E3" s="129"/>
      <c r="F3" s="129"/>
      <c r="G3" s="129"/>
    </row>
    <row r="4" spans="1:13" ht="20.100000000000001" customHeight="1">
      <c r="A4" s="130"/>
      <c r="B4" s="131"/>
      <c r="C4" s="131"/>
      <c r="D4" s="131"/>
      <c r="E4" s="131"/>
      <c r="F4" s="131"/>
      <c r="G4" s="132"/>
    </row>
    <row r="5" spans="1:13" ht="17.25" customHeight="1">
      <c r="B5" s="133" t="s">
        <v>179</v>
      </c>
      <c r="C5" s="133" t="s">
        <v>74</v>
      </c>
      <c r="D5" s="474" t="s">
        <v>180</v>
      </c>
      <c r="E5" s="474"/>
      <c r="F5" s="134" t="s">
        <v>181</v>
      </c>
      <c r="G5" s="134" t="s">
        <v>182</v>
      </c>
    </row>
    <row r="6" spans="1:13" ht="17.25" customHeight="1">
      <c r="B6" s="135" t="s">
        <v>183</v>
      </c>
      <c r="C6" s="135" t="s">
        <v>184</v>
      </c>
      <c r="D6" s="475" t="s">
        <v>27</v>
      </c>
      <c r="E6" s="475"/>
      <c r="F6" s="136" t="s">
        <v>27</v>
      </c>
      <c r="G6" s="136" t="s">
        <v>185</v>
      </c>
    </row>
    <row r="7" spans="1:13" ht="17.25" customHeight="1">
      <c r="B7" s="135" t="s">
        <v>79</v>
      </c>
      <c r="C7" s="135" t="s">
        <v>79</v>
      </c>
      <c r="D7" s="135" t="s">
        <v>186</v>
      </c>
      <c r="E7" s="135" t="s">
        <v>187</v>
      </c>
      <c r="F7" s="137" t="s">
        <v>28</v>
      </c>
      <c r="G7" s="137" t="s">
        <v>188</v>
      </c>
    </row>
    <row r="8" spans="1:13" ht="17.25" customHeight="1">
      <c r="B8" s="135">
        <v>2026</v>
      </c>
      <c r="C8" s="135">
        <v>2026</v>
      </c>
      <c r="D8" s="135" t="s">
        <v>189</v>
      </c>
      <c r="E8" s="135" t="s">
        <v>190</v>
      </c>
      <c r="F8" s="138" t="s">
        <v>29</v>
      </c>
      <c r="G8" s="138" t="s">
        <v>29</v>
      </c>
    </row>
    <row r="9" spans="1:13" ht="17.25" customHeight="1">
      <c r="B9" s="135" t="s">
        <v>191</v>
      </c>
      <c r="C9" s="135" t="s">
        <v>191</v>
      </c>
      <c r="D9" s="135" t="s">
        <v>191</v>
      </c>
      <c r="E9" s="135" t="s">
        <v>192</v>
      </c>
      <c r="F9" s="138" t="s">
        <v>32</v>
      </c>
      <c r="G9" s="138" t="s">
        <v>32</v>
      </c>
    </row>
    <row r="10" spans="1:13" ht="17.25" customHeight="1">
      <c r="B10" s="139"/>
      <c r="C10" s="139"/>
      <c r="D10" s="130"/>
      <c r="E10" s="130"/>
      <c r="F10" s="140" t="s">
        <v>193</v>
      </c>
      <c r="G10" s="140" t="s">
        <v>193</v>
      </c>
    </row>
    <row r="11" spans="1:13" s="142" customFormat="1" ht="6.75" customHeight="1">
      <c r="A11" s="127"/>
      <c r="B11" s="141"/>
      <c r="C11" s="141"/>
      <c r="D11" s="127"/>
      <c r="E11" s="127"/>
      <c r="F11" s="138"/>
      <c r="G11" s="138"/>
    </row>
    <row r="12" spans="1:13" s="142" customFormat="1" ht="22.35" customHeight="1">
      <c r="A12" s="142" t="s">
        <v>194</v>
      </c>
      <c r="B12" s="143">
        <v>635665.55232109863</v>
      </c>
      <c r="C12" s="143">
        <v>646270.76505178271</v>
      </c>
      <c r="D12" s="143">
        <v>2546630.2389704934</v>
      </c>
      <c r="E12" s="144">
        <v>100</v>
      </c>
      <c r="F12" s="144">
        <v>112.06012420899808</v>
      </c>
      <c r="G12" s="144">
        <v>111.09159167464608</v>
      </c>
      <c r="H12" s="145"/>
      <c r="I12" s="145"/>
    </row>
    <row r="13" spans="1:13" ht="22.35" customHeight="1">
      <c r="A13" s="146" t="s">
        <v>195</v>
      </c>
      <c r="B13" s="147">
        <v>482918.3717591149</v>
      </c>
      <c r="C13" s="147">
        <v>489374.8880163696</v>
      </c>
      <c r="D13" s="147">
        <v>1938849.85</v>
      </c>
      <c r="E13" s="148">
        <v>76.133936186615045</v>
      </c>
      <c r="F13" s="148">
        <v>112.18172488374745</v>
      </c>
      <c r="G13" s="148">
        <v>111.05329406584291</v>
      </c>
      <c r="H13" s="145"/>
      <c r="I13" s="145"/>
      <c r="K13" s="142"/>
      <c r="L13" s="142"/>
      <c r="M13" s="142"/>
    </row>
    <row r="14" spans="1:13" s="149" customFormat="1" ht="22.35" customHeight="1">
      <c r="A14" s="146" t="s">
        <v>196</v>
      </c>
      <c r="B14" s="147">
        <v>79530.061946787449</v>
      </c>
      <c r="C14" s="147">
        <v>82954.95</v>
      </c>
      <c r="D14" s="147">
        <v>317395.34364275332</v>
      </c>
      <c r="E14" s="148">
        <v>12.463346220653701</v>
      </c>
      <c r="F14" s="148">
        <v>114.12159178411549</v>
      </c>
      <c r="G14" s="148">
        <v>113.39427557652159</v>
      </c>
      <c r="H14" s="145"/>
      <c r="I14" s="145"/>
      <c r="K14" s="142"/>
      <c r="L14" s="142"/>
      <c r="M14" s="142"/>
    </row>
    <row r="15" spans="1:13" ht="22.35" customHeight="1">
      <c r="A15" s="146" t="s">
        <v>197</v>
      </c>
      <c r="B15" s="147">
        <v>8186.1703182807141</v>
      </c>
      <c r="C15" s="147">
        <v>8662.1280519960037</v>
      </c>
      <c r="D15" s="147">
        <v>31925.538182956734</v>
      </c>
      <c r="E15" s="148">
        <v>1.2536385414108262</v>
      </c>
      <c r="F15" s="148">
        <v>106.53505105282362</v>
      </c>
      <c r="G15" s="148">
        <v>112.09735262491196</v>
      </c>
      <c r="H15" s="145"/>
      <c r="I15" s="145"/>
      <c r="K15" s="142"/>
      <c r="L15" s="142"/>
      <c r="M15" s="142"/>
    </row>
    <row r="16" spans="1:13" ht="22.35" customHeight="1">
      <c r="A16" s="146" t="s">
        <v>198</v>
      </c>
      <c r="B16" s="147">
        <v>65030.948296915594</v>
      </c>
      <c r="C16" s="147">
        <v>65278.812951157575</v>
      </c>
      <c r="D16" s="147">
        <v>258459.51609794615</v>
      </c>
      <c r="E16" s="148">
        <v>10.149079051320447</v>
      </c>
      <c r="F16" s="148">
        <v>109.41240310807393</v>
      </c>
      <c r="G16" s="148">
        <v>108.54526109897124</v>
      </c>
      <c r="H16" s="145"/>
      <c r="I16" s="145"/>
      <c r="K16" s="142"/>
      <c r="L16" s="142"/>
      <c r="M16" s="142"/>
    </row>
    <row r="17" spans="1:7" ht="22.35" customHeight="1">
      <c r="B17" s="150"/>
      <c r="C17" s="150"/>
      <c r="D17" s="150"/>
      <c r="E17" s="151"/>
    </row>
    <row r="18" spans="1:7" ht="22.35" customHeight="1">
      <c r="B18" s="150"/>
      <c r="C18" s="150"/>
      <c r="D18" s="151"/>
      <c r="E18" s="151"/>
    </row>
    <row r="19" spans="1:7" ht="22.35" customHeight="1">
      <c r="A19" s="152"/>
      <c r="B19" s="150"/>
      <c r="C19" s="150"/>
      <c r="D19" s="151"/>
      <c r="E19" s="152"/>
      <c r="F19" s="152"/>
      <c r="G19" s="152"/>
    </row>
    <row r="20" spans="1:7" ht="22.35" customHeight="1">
      <c r="A20" s="152"/>
      <c r="B20" s="150"/>
      <c r="C20" s="150"/>
      <c r="D20" s="151"/>
      <c r="E20" s="152"/>
      <c r="F20" s="152"/>
      <c r="G20" s="152"/>
    </row>
    <row r="21" spans="1:7">
      <c r="A21" s="152"/>
      <c r="B21" s="150"/>
      <c r="C21" s="150"/>
      <c r="D21" s="151"/>
      <c r="E21" s="152"/>
      <c r="F21" s="152"/>
      <c r="G21" s="152"/>
    </row>
    <row r="22" spans="1:7">
      <c r="B22" s="150"/>
      <c r="C22" s="150"/>
      <c r="D22" s="150"/>
    </row>
    <row r="23" spans="1:7">
      <c r="B23" s="150"/>
    </row>
    <row r="27" spans="1:7">
      <c r="A27" s="152"/>
      <c r="B27" s="153"/>
      <c r="C27" s="153"/>
      <c r="D27" s="153"/>
      <c r="E27" s="153"/>
      <c r="F27" s="152"/>
      <c r="G27" s="152"/>
    </row>
    <row r="28" spans="1:7">
      <c r="A28" s="152"/>
      <c r="B28" s="153"/>
      <c r="C28" s="153"/>
      <c r="D28" s="153"/>
      <c r="E28" s="153"/>
      <c r="F28" s="152"/>
      <c r="G28" s="152"/>
    </row>
    <row r="29" spans="1:7">
      <c r="A29" s="152"/>
      <c r="B29" s="153"/>
      <c r="C29" s="153"/>
      <c r="D29" s="153"/>
      <c r="E29" s="153"/>
      <c r="F29" s="152"/>
      <c r="G29" s="152"/>
    </row>
    <row r="30" spans="1:7">
      <c r="A30" s="152"/>
      <c r="B30" s="152"/>
      <c r="C30" s="152"/>
      <c r="D30" s="152"/>
      <c r="E30" s="152"/>
      <c r="F30" s="152"/>
      <c r="G30" s="152"/>
    </row>
    <row r="31" spans="1:7">
      <c r="A31" s="152"/>
      <c r="B31" s="152"/>
      <c r="C31" s="152"/>
      <c r="D31" s="152"/>
      <c r="E31" s="152"/>
      <c r="F31" s="152"/>
      <c r="G31" s="152"/>
    </row>
    <row r="32" spans="1:7">
      <c r="A32" s="152"/>
      <c r="B32" s="152"/>
      <c r="C32" s="152"/>
      <c r="D32" s="152"/>
      <c r="E32" s="152"/>
      <c r="F32" s="152"/>
      <c r="G32" s="152"/>
    </row>
    <row r="33" spans="1:7">
      <c r="A33" s="152"/>
      <c r="B33" s="152"/>
      <c r="C33" s="152"/>
      <c r="D33" s="152"/>
      <c r="E33" s="152"/>
      <c r="F33" s="152"/>
      <c r="G33" s="152"/>
    </row>
    <row r="34" spans="1:7">
      <c r="A34" s="152"/>
      <c r="B34" s="152"/>
      <c r="C34" s="152"/>
      <c r="D34" s="152"/>
      <c r="E34" s="152"/>
      <c r="F34" s="152"/>
      <c r="G34" s="152"/>
    </row>
    <row r="35" spans="1:7">
      <c r="A35" s="152"/>
      <c r="B35" s="152"/>
      <c r="C35" s="152"/>
      <c r="D35" s="152"/>
      <c r="E35" s="152"/>
      <c r="F35" s="152"/>
      <c r="G35" s="152"/>
    </row>
    <row r="36" spans="1:7">
      <c r="A36" s="152"/>
      <c r="B36" s="152"/>
      <c r="C36" s="152"/>
      <c r="D36" s="152"/>
      <c r="E36" s="152"/>
      <c r="F36" s="152"/>
      <c r="G36" s="152"/>
    </row>
    <row r="37" spans="1:7">
      <c r="A37" s="152"/>
      <c r="B37" s="152"/>
      <c r="C37" s="152"/>
      <c r="D37" s="152"/>
      <c r="E37" s="152"/>
      <c r="F37" s="152"/>
      <c r="G37" s="152"/>
    </row>
    <row r="38" spans="1:7">
      <c r="A38" s="152"/>
      <c r="B38" s="152"/>
      <c r="C38" s="152"/>
      <c r="D38" s="152"/>
      <c r="E38" s="152"/>
      <c r="F38" s="152"/>
      <c r="G38" s="152"/>
    </row>
    <row r="39" spans="1:7">
      <c r="A39" s="152"/>
      <c r="B39" s="152"/>
      <c r="C39" s="152"/>
      <c r="D39" s="152"/>
      <c r="E39" s="152"/>
      <c r="F39" s="152"/>
      <c r="G39" s="152"/>
    </row>
    <row r="40" spans="1:7">
      <c r="A40" s="152"/>
      <c r="B40" s="152"/>
      <c r="C40" s="152"/>
      <c r="D40" s="152"/>
      <c r="E40" s="152"/>
      <c r="F40" s="152"/>
      <c r="G40" s="152"/>
    </row>
    <row r="41" spans="1:7">
      <c r="A41" s="152"/>
      <c r="B41" s="152"/>
      <c r="C41" s="152"/>
      <c r="D41" s="152"/>
      <c r="E41" s="152"/>
      <c r="F41" s="152"/>
      <c r="G41" s="152"/>
    </row>
    <row r="42" spans="1:7">
      <c r="A42" s="152"/>
      <c r="B42" s="152"/>
      <c r="C42" s="152"/>
      <c r="D42" s="152"/>
      <c r="E42" s="152"/>
      <c r="F42" s="152"/>
      <c r="G42" s="152"/>
    </row>
    <row r="43" spans="1:7">
      <c r="A43" s="152"/>
      <c r="B43" s="152"/>
      <c r="C43" s="152"/>
      <c r="D43" s="152"/>
      <c r="E43" s="152"/>
      <c r="F43" s="152"/>
      <c r="G43" s="152"/>
    </row>
    <row r="44" spans="1:7">
      <c r="A44" s="152"/>
      <c r="B44" s="152"/>
      <c r="C44" s="152"/>
      <c r="D44" s="152"/>
      <c r="E44" s="152"/>
      <c r="F44" s="152"/>
      <c r="G44" s="152"/>
    </row>
    <row r="45" spans="1:7">
      <c r="A45" s="152"/>
      <c r="B45" s="152"/>
      <c r="C45" s="152"/>
      <c r="D45" s="152"/>
      <c r="E45" s="152"/>
      <c r="F45" s="152"/>
      <c r="G45" s="152"/>
    </row>
    <row r="46" spans="1:7">
      <c r="A46" s="152"/>
      <c r="B46" s="152"/>
      <c r="C46" s="152"/>
      <c r="D46" s="152"/>
      <c r="E46" s="152"/>
      <c r="F46" s="152"/>
      <c r="G46" s="152"/>
    </row>
    <row r="47" spans="1:7">
      <c r="A47" s="152"/>
      <c r="B47" s="152"/>
      <c r="C47" s="152"/>
      <c r="D47" s="152"/>
      <c r="E47" s="152"/>
      <c r="F47" s="152"/>
      <c r="G47" s="152"/>
    </row>
    <row r="48" spans="1:7">
      <c r="A48" s="152"/>
      <c r="B48" s="152"/>
      <c r="C48" s="152"/>
      <c r="D48" s="152"/>
      <c r="E48" s="152"/>
      <c r="F48" s="152"/>
      <c r="G48" s="152"/>
    </row>
    <row r="49" spans="1:7">
      <c r="A49" s="152"/>
      <c r="B49" s="152"/>
      <c r="C49" s="152"/>
      <c r="D49" s="152"/>
      <c r="E49" s="152"/>
      <c r="F49" s="152"/>
      <c r="G49" s="152"/>
    </row>
    <row r="50" spans="1:7">
      <c r="A50" s="152"/>
      <c r="B50" s="152"/>
      <c r="C50" s="152"/>
      <c r="D50" s="152"/>
      <c r="E50" s="152"/>
      <c r="F50" s="152"/>
      <c r="G50" s="152"/>
    </row>
    <row r="51" spans="1:7">
      <c r="A51" s="152"/>
      <c r="B51" s="152"/>
      <c r="C51" s="152"/>
      <c r="D51" s="152"/>
      <c r="E51" s="152"/>
      <c r="F51" s="152"/>
      <c r="G51" s="152"/>
    </row>
    <row r="52" spans="1:7">
      <c r="A52" s="152"/>
      <c r="B52" s="152"/>
      <c r="C52" s="152"/>
      <c r="D52" s="152"/>
      <c r="E52" s="152"/>
      <c r="F52" s="152"/>
      <c r="G52" s="152"/>
    </row>
    <row r="53" spans="1:7">
      <c r="A53" s="152"/>
      <c r="B53" s="152"/>
      <c r="C53" s="152"/>
      <c r="D53" s="152"/>
      <c r="E53" s="152"/>
      <c r="F53" s="152"/>
      <c r="G53" s="152"/>
    </row>
    <row r="54" spans="1:7">
      <c r="A54" s="152"/>
      <c r="B54" s="152"/>
      <c r="C54" s="152"/>
      <c r="D54" s="152"/>
      <c r="E54" s="152"/>
      <c r="F54" s="152"/>
      <c r="G54" s="152"/>
    </row>
    <row r="55" spans="1:7">
      <c r="A55" s="152"/>
      <c r="B55" s="152"/>
      <c r="C55" s="152"/>
      <c r="D55" s="152"/>
      <c r="E55" s="152"/>
      <c r="F55" s="152"/>
      <c r="G55" s="152"/>
    </row>
    <row r="56" spans="1:7">
      <c r="A56" s="152"/>
      <c r="B56" s="152"/>
      <c r="C56" s="152"/>
      <c r="D56" s="152"/>
      <c r="E56" s="152"/>
      <c r="F56" s="152"/>
      <c r="G56" s="152"/>
    </row>
    <row r="57" spans="1:7">
      <c r="A57" s="152"/>
      <c r="B57" s="152"/>
      <c r="C57" s="152"/>
      <c r="D57" s="152"/>
      <c r="E57" s="152"/>
      <c r="F57" s="152"/>
      <c r="G57" s="152"/>
    </row>
    <row r="58" spans="1:7">
      <c r="A58" s="152"/>
      <c r="B58" s="152"/>
      <c r="C58" s="152"/>
      <c r="D58" s="152"/>
      <c r="E58" s="152"/>
      <c r="F58" s="152"/>
      <c r="G58" s="152"/>
    </row>
    <row r="59" spans="1:7">
      <c r="A59" s="152"/>
      <c r="B59" s="152"/>
      <c r="C59" s="152"/>
      <c r="D59" s="152"/>
      <c r="E59" s="152"/>
      <c r="F59" s="152"/>
      <c r="G59" s="152"/>
    </row>
    <row r="60" spans="1:7">
      <c r="A60" s="152"/>
      <c r="B60" s="152"/>
      <c r="C60" s="152"/>
      <c r="D60" s="152"/>
      <c r="E60" s="152"/>
      <c r="F60" s="152"/>
      <c r="G60" s="152"/>
    </row>
    <row r="61" spans="1:7">
      <c r="A61" s="152"/>
      <c r="B61" s="152"/>
      <c r="C61" s="152"/>
      <c r="D61" s="152"/>
      <c r="E61" s="152"/>
      <c r="F61" s="152"/>
      <c r="G61" s="152"/>
    </row>
    <row r="62" spans="1:7">
      <c r="A62" s="152"/>
      <c r="B62" s="152"/>
      <c r="C62" s="152"/>
      <c r="D62" s="152"/>
      <c r="E62" s="152"/>
      <c r="F62" s="152"/>
      <c r="G62" s="152"/>
    </row>
    <row r="63" spans="1:7">
      <c r="A63" s="152"/>
      <c r="B63" s="152"/>
      <c r="C63" s="152"/>
      <c r="D63" s="152"/>
      <c r="E63" s="152"/>
      <c r="F63" s="152"/>
      <c r="G63" s="152"/>
    </row>
  </sheetData>
  <mergeCells count="2">
    <mergeCell ref="D5:E5"/>
    <mergeCell ref="D6:E6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workbookViewId="0">
      <selection activeCell="B26" sqref="B26"/>
    </sheetView>
  </sheetViews>
  <sheetFormatPr defaultColWidth="6.42578125" defaultRowHeight="15" customHeight="1"/>
  <cols>
    <col min="1" max="1" width="0.5703125" style="242" customWidth="1"/>
    <col min="2" max="2" width="33.140625" style="241" customWidth="1"/>
    <col min="3" max="4" width="6.7109375" style="242" customWidth="1"/>
    <col min="5" max="5" width="0.28515625" style="242" customWidth="1"/>
    <col min="6" max="6" width="6.28515625" style="242" bestFit="1" customWidth="1"/>
    <col min="7" max="7" width="7.28515625" style="242" customWidth="1"/>
    <col min="8" max="8" width="0.42578125" style="242" customWidth="1"/>
    <col min="9" max="10" width="7.85546875" style="242" customWidth="1"/>
    <col min="11" max="11" width="0.5703125" style="242" customWidth="1"/>
    <col min="12" max="13" width="7.7109375" style="242" customWidth="1"/>
    <col min="14" max="14" width="7" style="242" customWidth="1"/>
    <col min="15" max="16384" width="6.42578125" style="242"/>
  </cols>
  <sheetData>
    <row r="1" spans="1:15" ht="16.5">
      <c r="A1" s="240" t="s">
        <v>365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5" ht="15" customHeight="1"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5" ht="15" customHeight="1">
      <c r="B3" s="244"/>
      <c r="C3" s="245"/>
      <c r="D3" s="245"/>
      <c r="E3" s="245"/>
      <c r="F3" s="245"/>
      <c r="G3" s="246"/>
      <c r="H3" s="246"/>
      <c r="I3" s="246"/>
      <c r="J3" s="247"/>
      <c r="K3" s="247"/>
      <c r="L3" s="247"/>
      <c r="M3" s="248" t="s">
        <v>265</v>
      </c>
    </row>
    <row r="4" spans="1:15" ht="15" customHeight="1">
      <c r="A4" s="249"/>
      <c r="B4" s="250"/>
      <c r="C4" s="477" t="s">
        <v>266</v>
      </c>
      <c r="D4" s="477"/>
      <c r="E4" s="477"/>
      <c r="F4" s="477"/>
      <c r="G4" s="477"/>
      <c r="H4" s="251"/>
      <c r="I4" s="477" t="s">
        <v>267</v>
      </c>
      <c r="J4" s="477"/>
      <c r="K4" s="477"/>
      <c r="L4" s="477"/>
      <c r="M4" s="477"/>
    </row>
    <row r="5" spans="1:15" ht="15" customHeight="1">
      <c r="B5" s="252"/>
      <c r="C5" s="478" t="s">
        <v>181</v>
      </c>
      <c r="D5" s="478"/>
      <c r="E5" s="253"/>
      <c r="F5" s="478" t="s">
        <v>182</v>
      </c>
      <c r="G5" s="478"/>
      <c r="H5" s="253"/>
      <c r="I5" s="478" t="s">
        <v>181</v>
      </c>
      <c r="J5" s="478"/>
      <c r="K5" s="253"/>
      <c r="L5" s="478" t="s">
        <v>182</v>
      </c>
      <c r="M5" s="478"/>
    </row>
    <row r="6" spans="1:15" ht="15" customHeight="1">
      <c r="B6" s="252"/>
      <c r="C6" s="476" t="s">
        <v>27</v>
      </c>
      <c r="D6" s="476"/>
      <c r="E6" s="254"/>
      <c r="F6" s="476" t="s">
        <v>27</v>
      </c>
      <c r="G6" s="476"/>
      <c r="H6" s="254"/>
      <c r="I6" s="476" t="s">
        <v>27</v>
      </c>
      <c r="J6" s="476"/>
      <c r="K6" s="254"/>
      <c r="L6" s="476" t="s">
        <v>27</v>
      </c>
      <c r="M6" s="476"/>
    </row>
    <row r="7" spans="1:15" ht="15" customHeight="1">
      <c r="B7" s="252"/>
      <c r="C7" s="255" t="s">
        <v>268</v>
      </c>
      <c r="D7" s="255" t="s">
        <v>269</v>
      </c>
      <c r="E7" s="255"/>
      <c r="F7" s="256" t="s">
        <v>268</v>
      </c>
      <c r="G7" s="255" t="s">
        <v>269</v>
      </c>
      <c r="H7" s="255"/>
      <c r="I7" s="255" t="s">
        <v>268</v>
      </c>
      <c r="J7" s="255" t="s">
        <v>269</v>
      </c>
      <c r="K7" s="255"/>
      <c r="L7" s="256" t="s">
        <v>268</v>
      </c>
      <c r="M7" s="255" t="s">
        <v>269</v>
      </c>
    </row>
    <row r="8" spans="1:15" ht="15" customHeight="1">
      <c r="B8" s="257"/>
      <c r="C8" s="245"/>
      <c r="D8" s="245"/>
      <c r="E8" s="245"/>
      <c r="F8" s="245"/>
      <c r="G8" s="245"/>
      <c r="H8" s="245"/>
      <c r="I8" s="258"/>
      <c r="J8" s="258"/>
      <c r="K8" s="258"/>
      <c r="L8" s="258"/>
      <c r="M8" s="258"/>
    </row>
    <row r="9" spans="1:15" s="263" customFormat="1" ht="15" customHeight="1">
      <c r="A9" s="259" t="s">
        <v>270</v>
      </c>
      <c r="B9" s="260"/>
      <c r="C9" s="260"/>
      <c r="D9" s="261">
        <v>45520</v>
      </c>
      <c r="E9" s="261"/>
      <c r="F9" s="260"/>
      <c r="G9" s="261">
        <v>168530</v>
      </c>
      <c r="H9" s="261"/>
      <c r="I9" s="262"/>
      <c r="J9" s="262">
        <v>120.95196928209448</v>
      </c>
      <c r="K9" s="262"/>
      <c r="L9" s="262"/>
      <c r="M9" s="262">
        <v>119.73560881634893</v>
      </c>
      <c r="O9" s="264"/>
    </row>
    <row r="10" spans="1:15" ht="15" customHeight="1">
      <c r="B10" s="265" t="s">
        <v>271</v>
      </c>
      <c r="C10" s="245"/>
      <c r="D10" s="261">
        <v>8883.2006720294958</v>
      </c>
      <c r="E10" s="261"/>
      <c r="F10" s="260"/>
      <c r="G10" s="261">
        <v>33651.932067029498</v>
      </c>
      <c r="H10" s="261"/>
      <c r="I10" s="262"/>
      <c r="J10" s="262">
        <v>95.816201734625565</v>
      </c>
      <c r="K10" s="262"/>
      <c r="L10" s="262"/>
      <c r="M10" s="262">
        <v>100.36425152167341</v>
      </c>
    </row>
    <row r="11" spans="1:15" ht="15" customHeight="1">
      <c r="B11" s="265" t="s">
        <v>272</v>
      </c>
      <c r="C11" s="245"/>
      <c r="D11" s="261">
        <v>36636.799327970504</v>
      </c>
      <c r="E11" s="261"/>
      <c r="F11" s="261"/>
      <c r="G11" s="261">
        <v>134878.0679329705</v>
      </c>
      <c r="H11" s="261"/>
      <c r="I11" s="262"/>
      <c r="J11" s="262">
        <v>129.16796017026317</v>
      </c>
      <c r="K11" s="262"/>
      <c r="L11" s="262"/>
      <c r="M11" s="262">
        <v>125.7933007246094</v>
      </c>
    </row>
    <row r="12" spans="1:15" ht="15" customHeight="1">
      <c r="B12" s="266" t="s">
        <v>273</v>
      </c>
      <c r="C12" s="245"/>
      <c r="D12" s="267">
        <v>203.06851390856983</v>
      </c>
      <c r="E12" s="267"/>
      <c r="F12" s="245"/>
      <c r="G12" s="267">
        <v>457.89375290856981</v>
      </c>
      <c r="H12" s="267"/>
      <c r="I12" s="262"/>
      <c r="J12" s="258">
        <v>144.88505281352454</v>
      </c>
      <c r="K12" s="258"/>
      <c r="L12" s="262"/>
      <c r="M12" s="258">
        <v>91.915002315534863</v>
      </c>
    </row>
    <row r="13" spans="1:15" ht="15" customHeight="1">
      <c r="B13" s="268" t="s">
        <v>274</v>
      </c>
      <c r="C13" s="245"/>
      <c r="D13" s="267">
        <v>36600</v>
      </c>
      <c r="E13" s="267"/>
      <c r="F13" s="267"/>
      <c r="G13" s="267">
        <v>134805.019497</v>
      </c>
      <c r="H13" s="267"/>
      <c r="I13" s="262"/>
      <c r="J13" s="258">
        <v>129.1647346029504</v>
      </c>
      <c r="K13" s="258"/>
      <c r="L13" s="262"/>
      <c r="M13" s="258">
        <v>125.8095487488698</v>
      </c>
    </row>
    <row r="14" spans="1:15" ht="15" customHeight="1">
      <c r="A14" s="269" t="s">
        <v>275</v>
      </c>
      <c r="B14" s="244"/>
      <c r="C14" s="245"/>
      <c r="D14" s="245"/>
      <c r="E14" s="245"/>
      <c r="F14" s="245"/>
      <c r="G14" s="245"/>
      <c r="H14" s="245"/>
      <c r="I14" s="258"/>
      <c r="J14" s="258"/>
      <c r="K14" s="258"/>
      <c r="L14" s="258"/>
      <c r="M14" s="258"/>
    </row>
    <row r="15" spans="1:15" ht="15" customHeight="1">
      <c r="B15" s="268" t="s">
        <v>276</v>
      </c>
      <c r="C15" s="267"/>
      <c r="D15" s="267">
        <v>900</v>
      </c>
      <c r="E15" s="267"/>
      <c r="F15" s="267"/>
      <c r="G15" s="267">
        <v>3544.4155269999997</v>
      </c>
      <c r="H15" s="267"/>
      <c r="I15" s="258"/>
      <c r="J15" s="258">
        <v>100.01544838615773</v>
      </c>
      <c r="K15" s="258"/>
      <c r="L15" s="258"/>
      <c r="M15" s="258">
        <v>110.41767719006133</v>
      </c>
      <c r="N15" s="270"/>
    </row>
    <row r="16" spans="1:15" ht="15" customHeight="1">
      <c r="B16" s="268" t="s">
        <v>277</v>
      </c>
      <c r="C16" s="267"/>
      <c r="D16" s="267">
        <v>520</v>
      </c>
      <c r="E16" s="267"/>
      <c r="F16" s="267"/>
      <c r="G16" s="267">
        <v>2047.8224399999999</v>
      </c>
      <c r="H16" s="267"/>
      <c r="I16" s="258"/>
      <c r="J16" s="258">
        <v>99.666377916558773</v>
      </c>
      <c r="K16" s="258"/>
      <c r="L16" s="258"/>
      <c r="M16" s="258">
        <v>121.56813467368661</v>
      </c>
      <c r="N16" s="270"/>
    </row>
    <row r="17" spans="2:14" ht="15" customHeight="1">
      <c r="B17" s="268" t="s">
        <v>278</v>
      </c>
      <c r="C17" s="267">
        <v>60</v>
      </c>
      <c r="D17" s="267">
        <v>425.33242640324477</v>
      </c>
      <c r="E17" s="267"/>
      <c r="F17" s="267">
        <v>185.49200000000002</v>
      </c>
      <c r="G17" s="267">
        <v>1285.9497914032447</v>
      </c>
      <c r="H17" s="267"/>
      <c r="I17" s="258">
        <v>81.706021733801776</v>
      </c>
      <c r="J17" s="258">
        <v>86.075678714986012</v>
      </c>
      <c r="K17" s="258"/>
      <c r="L17" s="258">
        <v>94.863349971360776</v>
      </c>
      <c r="M17" s="258">
        <v>96.487040582081036</v>
      </c>
      <c r="N17" s="270"/>
    </row>
    <row r="18" spans="2:14" ht="15" customHeight="1">
      <c r="B18" s="268" t="s">
        <v>279</v>
      </c>
      <c r="C18" s="267">
        <v>220</v>
      </c>
      <c r="D18" s="267">
        <v>935.75054996781466</v>
      </c>
      <c r="E18" s="267"/>
      <c r="F18" s="267">
        <v>810.49800000000005</v>
      </c>
      <c r="G18" s="267">
        <v>3685.6313719678146</v>
      </c>
      <c r="H18" s="267"/>
      <c r="I18" s="258">
        <v>125.63316258644419</v>
      </c>
      <c r="J18" s="258">
        <v>92.805828780612771</v>
      </c>
      <c r="K18" s="258"/>
      <c r="L18" s="258">
        <v>115.79452671281314</v>
      </c>
      <c r="M18" s="258">
        <v>92.891170600923616</v>
      </c>
      <c r="N18" s="270"/>
    </row>
    <row r="19" spans="2:14" ht="15" customHeight="1">
      <c r="B19" s="268" t="s">
        <v>280</v>
      </c>
      <c r="C19" s="267">
        <v>8</v>
      </c>
      <c r="D19" s="267">
        <v>14.852012030075187</v>
      </c>
      <c r="E19" s="267"/>
      <c r="F19" s="267">
        <v>33.698999999999998</v>
      </c>
      <c r="G19" s="267">
        <v>57.853706030075188</v>
      </c>
      <c r="H19" s="267"/>
      <c r="I19" s="258">
        <v>90.631018466070017</v>
      </c>
      <c r="J19" s="258">
        <v>100.30313803012947</v>
      </c>
      <c r="K19" s="258"/>
      <c r="L19" s="258">
        <v>94.42669804976461</v>
      </c>
      <c r="M19" s="258">
        <v>100.02428096843856</v>
      </c>
      <c r="N19" s="270"/>
    </row>
    <row r="20" spans="2:14" ht="15" customHeight="1">
      <c r="B20" s="268" t="s">
        <v>281</v>
      </c>
      <c r="C20" s="267">
        <v>30</v>
      </c>
      <c r="D20" s="267">
        <v>190.08265649803297</v>
      </c>
      <c r="E20" s="267"/>
      <c r="F20" s="267">
        <v>96.138000000000005</v>
      </c>
      <c r="G20" s="267">
        <v>620.87888749803301</v>
      </c>
      <c r="H20" s="267"/>
      <c r="I20" s="258">
        <v>113.74407582938389</v>
      </c>
      <c r="J20" s="258">
        <v>103.34713436044656</v>
      </c>
      <c r="K20" s="258"/>
      <c r="L20" s="258">
        <v>130.63293203250265</v>
      </c>
      <c r="M20" s="258">
        <v>122.18473785280948</v>
      </c>
      <c r="N20" s="270"/>
    </row>
    <row r="21" spans="2:14" ht="15" customHeight="1">
      <c r="B21" s="271" t="s">
        <v>282</v>
      </c>
      <c r="C21" s="267">
        <v>1000</v>
      </c>
      <c r="D21" s="267">
        <v>463.97391857865767</v>
      </c>
      <c r="E21" s="267"/>
      <c r="F21" s="267">
        <v>3282.2049999999999</v>
      </c>
      <c r="G21" s="267">
        <v>1537.6772445786576</v>
      </c>
      <c r="H21" s="267"/>
      <c r="I21" s="258">
        <v>89.84378860475293</v>
      </c>
      <c r="J21" s="258">
        <v>83.263285397435311</v>
      </c>
      <c r="K21" s="258"/>
      <c r="L21" s="258">
        <v>95.920001519661341</v>
      </c>
      <c r="M21" s="258">
        <v>87.2563108566289</v>
      </c>
      <c r="N21" s="272"/>
    </row>
    <row r="22" spans="2:14" ht="15" customHeight="1">
      <c r="B22" s="268" t="s">
        <v>283</v>
      </c>
      <c r="C22" s="267">
        <v>500</v>
      </c>
      <c r="D22" s="267">
        <v>170.16359605215874</v>
      </c>
      <c r="E22" s="267"/>
      <c r="F22" s="267">
        <v>1839.752</v>
      </c>
      <c r="G22" s="267">
        <v>628.23282305215878</v>
      </c>
      <c r="H22" s="267"/>
      <c r="I22" s="258">
        <v>127.81937588355143</v>
      </c>
      <c r="J22" s="258">
        <v>150.8131899869237</v>
      </c>
      <c r="K22" s="258"/>
      <c r="L22" s="258">
        <v>114.80246633931073</v>
      </c>
      <c r="M22" s="258">
        <v>129.34091839799657</v>
      </c>
      <c r="N22" s="270"/>
    </row>
    <row r="23" spans="2:14" ht="15" customHeight="1">
      <c r="B23" s="268" t="s">
        <v>284</v>
      </c>
      <c r="C23" s="267"/>
      <c r="D23" s="267">
        <v>120</v>
      </c>
      <c r="E23" s="267"/>
      <c r="F23" s="267"/>
      <c r="G23" s="267">
        <v>439.83343199999996</v>
      </c>
      <c r="H23" s="267"/>
      <c r="I23" s="258"/>
      <c r="J23" s="258">
        <v>123.56408875423148</v>
      </c>
      <c r="K23" s="258"/>
      <c r="L23" s="258"/>
      <c r="M23" s="258">
        <v>112.77618690741377</v>
      </c>
      <c r="N23" s="270"/>
    </row>
    <row r="24" spans="2:14" ht="15" customHeight="1">
      <c r="B24" s="268" t="s">
        <v>285</v>
      </c>
      <c r="C24" s="267"/>
      <c r="D24" s="267">
        <v>170</v>
      </c>
      <c r="E24" s="267"/>
      <c r="F24" s="267"/>
      <c r="G24" s="267">
        <v>589.68834300000003</v>
      </c>
      <c r="H24" s="267"/>
      <c r="I24" s="258"/>
      <c r="J24" s="258">
        <v>140.05982103254934</v>
      </c>
      <c r="K24" s="258"/>
      <c r="L24" s="258"/>
      <c r="M24" s="258">
        <v>151.94410841538016</v>
      </c>
      <c r="N24" s="270"/>
    </row>
    <row r="25" spans="2:14" ht="15" customHeight="1">
      <c r="B25" s="268" t="s">
        <v>286</v>
      </c>
      <c r="C25" s="267">
        <v>3400</v>
      </c>
      <c r="D25" s="267">
        <v>132.06291791760617</v>
      </c>
      <c r="E25" s="267"/>
      <c r="F25" s="267">
        <v>13385.529</v>
      </c>
      <c r="G25" s="267">
        <v>491.99027291760615</v>
      </c>
      <c r="H25" s="267"/>
      <c r="I25" s="258">
        <v>115.12404954939093</v>
      </c>
      <c r="J25" s="258">
        <v>117.8392649562203</v>
      </c>
      <c r="K25" s="258"/>
      <c r="L25" s="258">
        <v>119.54405012989018</v>
      </c>
      <c r="M25" s="258">
        <v>119.85399451385415</v>
      </c>
      <c r="N25" s="270"/>
    </row>
    <row r="26" spans="2:14" ht="15" customHeight="1">
      <c r="B26" s="268" t="s">
        <v>287</v>
      </c>
      <c r="C26" s="267">
        <v>200</v>
      </c>
      <c r="D26" s="267">
        <v>203.06851390856983</v>
      </c>
      <c r="E26" s="267"/>
      <c r="F26" s="267">
        <v>631.41599999999994</v>
      </c>
      <c r="G26" s="267">
        <v>457.89375290856981</v>
      </c>
      <c r="H26" s="267"/>
      <c r="I26" s="258">
        <v>78.331538235582116</v>
      </c>
      <c r="J26" s="258">
        <v>144.88505281352454</v>
      </c>
      <c r="K26" s="258"/>
      <c r="L26" s="258">
        <v>75.1001766248595</v>
      </c>
      <c r="M26" s="258">
        <v>91.915002315534863</v>
      </c>
      <c r="N26" s="270"/>
    </row>
    <row r="27" spans="2:14" ht="15" customHeight="1">
      <c r="B27" s="268" t="s">
        <v>288</v>
      </c>
      <c r="C27" s="267">
        <v>50</v>
      </c>
      <c r="D27" s="267">
        <v>54.378576078747955</v>
      </c>
      <c r="E27" s="267"/>
      <c r="F27" s="267">
        <v>180.12899999999999</v>
      </c>
      <c r="G27" s="267">
        <v>118.35562007874796</v>
      </c>
      <c r="H27" s="267"/>
      <c r="I27" s="258">
        <v>35.110880159543839</v>
      </c>
      <c r="J27" s="258">
        <v>59.605232558729959</v>
      </c>
      <c r="K27" s="258"/>
      <c r="L27" s="258">
        <v>35.205305157987937</v>
      </c>
      <c r="M27" s="258">
        <v>33.508823296149586</v>
      </c>
      <c r="N27" s="270"/>
    </row>
    <row r="28" spans="2:14" ht="15" customHeight="1">
      <c r="B28" s="268" t="s">
        <v>289</v>
      </c>
      <c r="C28" s="267"/>
      <c r="D28" s="267">
        <v>270</v>
      </c>
      <c r="E28" s="267"/>
      <c r="F28" s="267"/>
      <c r="G28" s="267">
        <v>1035.830117</v>
      </c>
      <c r="H28" s="267"/>
      <c r="I28" s="258"/>
      <c r="J28" s="258">
        <v>117.20186078876705</v>
      </c>
      <c r="K28" s="258"/>
      <c r="L28" s="258"/>
      <c r="M28" s="258">
        <v>114.12056404847286</v>
      </c>
      <c r="N28" s="270"/>
    </row>
    <row r="29" spans="2:14" ht="15" customHeight="1">
      <c r="B29" s="268" t="s">
        <v>290</v>
      </c>
      <c r="C29" s="267"/>
      <c r="D29" s="267">
        <v>300</v>
      </c>
      <c r="E29" s="267"/>
      <c r="F29" s="267"/>
      <c r="G29" s="267">
        <v>1067.2878209999999</v>
      </c>
      <c r="H29" s="267"/>
      <c r="I29" s="258"/>
      <c r="J29" s="258">
        <v>114.78649255152553</v>
      </c>
      <c r="K29" s="258"/>
      <c r="L29" s="258"/>
      <c r="M29" s="258">
        <v>109.92054586978533</v>
      </c>
      <c r="N29" s="270"/>
    </row>
    <row r="30" spans="2:14" ht="15" customHeight="1">
      <c r="B30" s="268" t="s">
        <v>291</v>
      </c>
      <c r="C30" s="267">
        <v>280</v>
      </c>
      <c r="D30" s="267">
        <v>378.81850182431276</v>
      </c>
      <c r="E30" s="267"/>
      <c r="F30" s="267">
        <v>981.29399999999998</v>
      </c>
      <c r="G30" s="267">
        <v>1083.6317978243128</v>
      </c>
      <c r="H30" s="267"/>
      <c r="I30" s="258">
        <v>153.67137376719887</v>
      </c>
      <c r="J30" s="258">
        <v>194.81731729883037</v>
      </c>
      <c r="K30" s="258"/>
      <c r="L30" s="258">
        <v>132.88509898395699</v>
      </c>
      <c r="M30" s="258">
        <v>137.38092125907369</v>
      </c>
      <c r="N30" s="270"/>
    </row>
    <row r="31" spans="2:14" ht="15" customHeight="1">
      <c r="B31" s="268" t="s">
        <v>292</v>
      </c>
      <c r="C31" s="267"/>
      <c r="D31" s="267">
        <v>680</v>
      </c>
      <c r="E31" s="267"/>
      <c r="F31" s="267"/>
      <c r="G31" s="267">
        <v>2535.0135270000001</v>
      </c>
      <c r="H31" s="267"/>
      <c r="I31" s="258"/>
      <c r="J31" s="258">
        <v>111.07784438571606</v>
      </c>
      <c r="K31" s="258"/>
      <c r="L31" s="258"/>
      <c r="M31" s="258">
        <v>109.01337266142137</v>
      </c>
      <c r="N31" s="270"/>
    </row>
    <row r="32" spans="2:14" ht="15" customHeight="1">
      <c r="B32" s="268" t="s">
        <v>293</v>
      </c>
      <c r="C32" s="267">
        <v>100</v>
      </c>
      <c r="D32" s="267">
        <v>199.39262531260195</v>
      </c>
      <c r="E32" s="267"/>
      <c r="F32" s="267">
        <v>490.23</v>
      </c>
      <c r="G32" s="267">
        <v>913.63723531260189</v>
      </c>
      <c r="H32" s="267"/>
      <c r="I32" s="258">
        <v>139.06851905934053</v>
      </c>
      <c r="J32" s="258">
        <v>142.89662334228282</v>
      </c>
      <c r="K32" s="258"/>
      <c r="L32" s="258">
        <v>108.2742337670369</v>
      </c>
      <c r="M32" s="258">
        <v>104.61190081205068</v>
      </c>
      <c r="N32" s="270"/>
    </row>
    <row r="33" spans="2:14" ht="15" customHeight="1">
      <c r="B33" s="268" t="s">
        <v>294</v>
      </c>
      <c r="C33" s="267"/>
      <c r="D33" s="267">
        <v>135</v>
      </c>
      <c r="E33" s="267"/>
      <c r="F33" s="267"/>
      <c r="G33" s="267">
        <v>498.16334799999998</v>
      </c>
      <c r="H33" s="267"/>
      <c r="I33" s="258"/>
      <c r="J33" s="258">
        <v>103.77541333996962</v>
      </c>
      <c r="K33" s="258"/>
      <c r="L33" s="258"/>
      <c r="M33" s="258">
        <v>109.06109935826723</v>
      </c>
      <c r="N33" s="270"/>
    </row>
    <row r="34" spans="2:14" ht="15" customHeight="1">
      <c r="B34" s="268" t="s">
        <v>295</v>
      </c>
      <c r="C34" s="267"/>
      <c r="D34" s="267">
        <v>370</v>
      </c>
      <c r="E34" s="267"/>
      <c r="F34" s="267"/>
      <c r="G34" s="267">
        <v>1474.1172409999999</v>
      </c>
      <c r="H34" s="267"/>
      <c r="I34" s="258"/>
      <c r="J34" s="258">
        <v>93.852855119520058</v>
      </c>
      <c r="K34" s="258"/>
      <c r="L34" s="258"/>
      <c r="M34" s="258">
        <v>106.20396914914888</v>
      </c>
      <c r="N34" s="270"/>
    </row>
    <row r="35" spans="2:14" ht="15" customHeight="1">
      <c r="B35" s="268" t="s">
        <v>296</v>
      </c>
      <c r="C35" s="267"/>
      <c r="D35" s="267">
        <v>1350</v>
      </c>
      <c r="E35" s="267"/>
      <c r="F35" s="267"/>
      <c r="G35" s="267">
        <v>5339.1030769999998</v>
      </c>
      <c r="H35" s="267"/>
      <c r="I35" s="258"/>
      <c r="J35" s="258">
        <v>92.819465712220193</v>
      </c>
      <c r="K35" s="258"/>
      <c r="L35" s="258"/>
      <c r="M35" s="258">
        <v>98.886339321235525</v>
      </c>
      <c r="N35" s="270"/>
    </row>
    <row r="36" spans="2:14" ht="15" customHeight="1">
      <c r="B36" s="268" t="s">
        <v>297</v>
      </c>
      <c r="C36" s="267"/>
      <c r="D36" s="267">
        <v>200</v>
      </c>
      <c r="E36" s="267"/>
      <c r="F36" s="267"/>
      <c r="G36" s="267">
        <v>730.446236</v>
      </c>
      <c r="H36" s="267"/>
      <c r="I36" s="258"/>
      <c r="J36" s="258">
        <v>103.15335153749297</v>
      </c>
      <c r="K36" s="258"/>
      <c r="L36" s="258"/>
      <c r="M36" s="258">
        <v>107.04114381333942</v>
      </c>
      <c r="N36" s="270"/>
    </row>
    <row r="37" spans="2:14" ht="15" customHeight="1">
      <c r="B37" s="268" t="s">
        <v>298</v>
      </c>
      <c r="C37" s="267">
        <v>190</v>
      </c>
      <c r="D37" s="267">
        <v>430.34132415018888</v>
      </c>
      <c r="E37" s="267"/>
      <c r="F37" s="267">
        <v>677.11900000000003</v>
      </c>
      <c r="G37" s="267">
        <v>1507.2953771501891</v>
      </c>
      <c r="H37" s="267"/>
      <c r="I37" s="258">
        <v>117.47975020095221</v>
      </c>
      <c r="J37" s="258">
        <v>119.19199018281044</v>
      </c>
      <c r="K37" s="258"/>
      <c r="L37" s="258">
        <v>109.18280471483625</v>
      </c>
      <c r="M37" s="258">
        <v>108.13940259855634</v>
      </c>
      <c r="N37" s="270"/>
    </row>
    <row r="38" spans="2:14" ht="15" customHeight="1">
      <c r="B38" s="268" t="s">
        <v>299</v>
      </c>
      <c r="C38" s="267"/>
      <c r="D38" s="267">
        <v>3100</v>
      </c>
      <c r="E38" s="267"/>
      <c r="F38" s="267"/>
      <c r="G38" s="267">
        <v>11963.469213</v>
      </c>
      <c r="H38" s="267"/>
      <c r="I38" s="258"/>
      <c r="J38" s="258">
        <v>100.75849454060281</v>
      </c>
      <c r="K38" s="258"/>
      <c r="L38" s="258"/>
      <c r="M38" s="258">
        <v>101.60710863407907</v>
      </c>
      <c r="N38" s="270"/>
    </row>
    <row r="39" spans="2:14" ht="15" customHeight="1">
      <c r="B39" s="268" t="s">
        <v>300</v>
      </c>
      <c r="C39" s="267"/>
      <c r="D39" s="267">
        <v>1900</v>
      </c>
      <c r="E39" s="267"/>
      <c r="F39" s="267"/>
      <c r="G39" s="267">
        <v>7320.4906560000009</v>
      </c>
      <c r="H39" s="267"/>
      <c r="I39" s="258"/>
      <c r="J39" s="258">
        <v>85.162469207122456</v>
      </c>
      <c r="K39" s="258"/>
      <c r="L39" s="258"/>
      <c r="M39" s="258">
        <v>96.217465084653583</v>
      </c>
      <c r="N39" s="270"/>
    </row>
    <row r="40" spans="2:14" ht="15" customHeight="1">
      <c r="B40" s="268" t="s">
        <v>301</v>
      </c>
      <c r="C40" s="267"/>
      <c r="D40" s="267">
        <v>210</v>
      </c>
      <c r="E40" s="267"/>
      <c r="F40" s="267"/>
      <c r="G40" s="267">
        <v>842.94663300000002</v>
      </c>
      <c r="H40" s="267"/>
      <c r="I40" s="258"/>
      <c r="J40" s="258">
        <v>102.05960610503261</v>
      </c>
      <c r="K40" s="258"/>
      <c r="L40" s="258"/>
      <c r="M40" s="258">
        <v>109.87650828301751</v>
      </c>
      <c r="N40" s="270"/>
    </row>
    <row r="41" spans="2:14" ht="15" customHeight="1">
      <c r="B41" s="268" t="s">
        <v>302</v>
      </c>
      <c r="C41" s="267"/>
      <c r="D41" s="267">
        <v>140</v>
      </c>
      <c r="E41" s="267"/>
      <c r="F41" s="267"/>
      <c r="G41" s="267">
        <v>498.532892</v>
      </c>
      <c r="H41" s="267"/>
      <c r="I41" s="258"/>
      <c r="J41" s="258">
        <v>126.04944831622834</v>
      </c>
      <c r="K41" s="258"/>
      <c r="L41" s="258"/>
      <c r="M41" s="258">
        <v>119.76106071347519</v>
      </c>
      <c r="N41" s="270"/>
    </row>
    <row r="42" spans="2:14" ht="15" customHeight="1">
      <c r="B42" s="268" t="s">
        <v>303</v>
      </c>
      <c r="C42" s="267">
        <v>1000</v>
      </c>
      <c r="D42" s="267">
        <v>706.19810135955686</v>
      </c>
      <c r="E42" s="267"/>
      <c r="F42" s="267">
        <v>3944.6970000000001</v>
      </c>
      <c r="G42" s="267">
        <v>2567.5393243595568</v>
      </c>
      <c r="H42" s="267"/>
      <c r="I42" s="258">
        <v>91.861190392421818</v>
      </c>
      <c r="J42" s="258">
        <v>99.92241310230871</v>
      </c>
      <c r="K42" s="258"/>
      <c r="L42" s="258">
        <v>102.79908622964969</v>
      </c>
      <c r="M42" s="258">
        <v>103.12100574445961</v>
      </c>
      <c r="N42" s="270"/>
    </row>
    <row r="43" spans="2:14" ht="15" customHeight="1">
      <c r="B43" s="268" t="s">
        <v>304</v>
      </c>
      <c r="C43" s="267"/>
      <c r="D43" s="267">
        <v>500</v>
      </c>
      <c r="E43" s="267"/>
      <c r="F43" s="267"/>
      <c r="G43" s="267">
        <v>1835.7865060000001</v>
      </c>
      <c r="H43" s="267"/>
      <c r="I43" s="258"/>
      <c r="J43" s="258">
        <v>102.81604151590022</v>
      </c>
      <c r="K43" s="258"/>
      <c r="L43" s="258"/>
      <c r="M43" s="258">
        <v>98.774776198119866</v>
      </c>
      <c r="N43" s="270"/>
    </row>
    <row r="44" spans="2:14" ht="15" customHeight="1">
      <c r="B44" s="273" t="s">
        <v>305</v>
      </c>
      <c r="C44" s="267"/>
      <c r="D44" s="267">
        <v>12900</v>
      </c>
      <c r="E44" s="267"/>
      <c r="F44" s="267"/>
      <c r="G44" s="267">
        <v>43624.293134</v>
      </c>
      <c r="H44" s="267"/>
      <c r="I44" s="258"/>
      <c r="J44" s="258">
        <v>158.3077427149166</v>
      </c>
      <c r="K44" s="258"/>
      <c r="L44" s="258"/>
      <c r="M44" s="258">
        <v>149.07363932779779</v>
      </c>
    </row>
    <row r="45" spans="2:14" ht="15" customHeight="1">
      <c r="B45" s="273" t="s">
        <v>306</v>
      </c>
      <c r="C45" s="267"/>
      <c r="D45" s="267">
        <v>4800</v>
      </c>
      <c r="E45" s="267"/>
      <c r="F45" s="267"/>
      <c r="G45" s="267">
        <v>21547.914897999999</v>
      </c>
      <c r="H45" s="267"/>
      <c r="I45" s="258"/>
      <c r="J45" s="258">
        <v>127.74316303694711</v>
      </c>
      <c r="K45" s="258"/>
      <c r="L45" s="258"/>
      <c r="M45" s="258">
        <v>121.08518717570422</v>
      </c>
    </row>
    <row r="46" spans="2:14" ht="15" customHeight="1">
      <c r="B46" s="273" t="s">
        <v>307</v>
      </c>
      <c r="C46" s="267"/>
      <c r="D46" s="267">
        <v>730</v>
      </c>
      <c r="E46" s="267"/>
      <c r="F46" s="267"/>
      <c r="G46" s="267">
        <v>2811.6508709999998</v>
      </c>
      <c r="H46" s="267"/>
      <c r="I46" s="258"/>
      <c r="J46" s="258">
        <v>111.92621419186217</v>
      </c>
      <c r="K46" s="258"/>
      <c r="L46" s="258"/>
      <c r="M46" s="258">
        <v>118.11865043474722</v>
      </c>
    </row>
    <row r="47" spans="2:14" ht="15" customHeight="1">
      <c r="B47" s="273" t="s">
        <v>308</v>
      </c>
      <c r="C47" s="267"/>
      <c r="D47" s="267">
        <v>5600</v>
      </c>
      <c r="E47" s="267"/>
      <c r="F47" s="267"/>
      <c r="G47" s="267">
        <v>20599.685448</v>
      </c>
      <c r="H47" s="267"/>
      <c r="I47" s="258"/>
      <c r="J47" s="258">
        <v>118.833592446834</v>
      </c>
      <c r="K47" s="258"/>
      <c r="L47" s="258"/>
      <c r="M47" s="258">
        <v>120.5202962822316</v>
      </c>
    </row>
    <row r="48" spans="2:14" ht="15" customHeight="1">
      <c r="B48" s="273" t="s">
        <v>309</v>
      </c>
      <c r="C48" s="267"/>
      <c r="D48" s="267">
        <v>400</v>
      </c>
      <c r="E48" s="267"/>
      <c r="F48" s="267"/>
      <c r="G48" s="267">
        <v>1508.5706640000001</v>
      </c>
      <c r="H48" s="267"/>
      <c r="I48" s="258"/>
      <c r="J48" s="258">
        <v>108.92072323338442</v>
      </c>
      <c r="K48" s="258"/>
      <c r="L48" s="258"/>
      <c r="M48" s="258">
        <v>114.69954463060743</v>
      </c>
    </row>
    <row r="49" spans="2:13" ht="15" customHeight="1">
      <c r="B49" s="273" t="s">
        <v>310</v>
      </c>
      <c r="C49" s="267"/>
      <c r="D49" s="267">
        <v>1600</v>
      </c>
      <c r="E49" s="267"/>
      <c r="F49" s="267"/>
      <c r="G49" s="267">
        <v>6110.0420700000004</v>
      </c>
      <c r="H49" s="267"/>
      <c r="I49" s="258"/>
      <c r="J49" s="258">
        <v>113.75707572921434</v>
      </c>
      <c r="K49" s="258"/>
      <c r="L49" s="258"/>
      <c r="M49" s="258">
        <v>113.23329978631205</v>
      </c>
    </row>
    <row r="50" spans="2:13" ht="15" customHeight="1">
      <c r="B50" s="273" t="s">
        <v>311</v>
      </c>
      <c r="C50" s="267"/>
      <c r="D50" s="267">
        <v>350</v>
      </c>
      <c r="E50" s="267"/>
      <c r="F50" s="267"/>
      <c r="G50" s="267">
        <v>1436.9605430000001</v>
      </c>
      <c r="H50" s="267"/>
      <c r="I50" s="258"/>
      <c r="J50" s="258">
        <v>114.61919720255803</v>
      </c>
      <c r="K50" s="258"/>
      <c r="L50" s="258"/>
      <c r="M50" s="258">
        <v>119.69035820505493</v>
      </c>
    </row>
    <row r="51" spans="2:13" ht="15" customHeight="1">
      <c r="B51" s="273" t="s">
        <v>312</v>
      </c>
      <c r="C51" s="267"/>
      <c r="D51" s="267">
        <v>700</v>
      </c>
      <c r="E51" s="267"/>
      <c r="F51" s="267"/>
      <c r="G51" s="267">
        <v>2615.4093709999997</v>
      </c>
      <c r="H51" s="267"/>
      <c r="I51" s="258"/>
      <c r="J51" s="258">
        <v>129.61018546160287</v>
      </c>
      <c r="K51" s="258"/>
      <c r="L51" s="258"/>
      <c r="M51" s="258">
        <v>147.22550496688206</v>
      </c>
    </row>
    <row r="52" spans="2:13" ht="15" customHeight="1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</row>
    <row r="53" spans="2:13" ht="15" customHeight="1"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</row>
    <row r="54" spans="2:13" ht="15" customHeight="1"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</row>
    <row r="55" spans="2:13" ht="15" customHeight="1"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</row>
    <row r="56" spans="2:13" ht="15" customHeight="1"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</row>
    <row r="57" spans="2:13" ht="15" customHeight="1"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</row>
    <row r="58" spans="2:13" ht="15" customHeight="1"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</row>
    <row r="59" spans="2:13" ht="15" customHeight="1"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</row>
    <row r="60" spans="2:13" ht="15" customHeight="1"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</row>
    <row r="61" spans="2:13" ht="15" customHeight="1"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</row>
    <row r="62" spans="2:13" ht="15" customHeight="1"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</row>
    <row r="63" spans="2:13" ht="15" customHeight="1">
      <c r="B63" s="274"/>
      <c r="C63" s="274"/>
      <c r="D63" s="274"/>
      <c r="E63" s="274"/>
      <c r="F63" s="274"/>
      <c r="G63" s="274"/>
      <c r="H63" s="274"/>
      <c r="L63" s="274"/>
      <c r="M63" s="274"/>
    </row>
    <row r="64" spans="2:13" ht="15" customHeight="1">
      <c r="B64" s="274"/>
    </row>
    <row r="65" spans="2:2" ht="15" customHeight="1">
      <c r="B65" s="274"/>
    </row>
    <row r="66" spans="2:2" ht="15" customHeight="1">
      <c r="B66" s="274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workbookViewId="0">
      <selection activeCell="B26" sqref="B26"/>
    </sheetView>
  </sheetViews>
  <sheetFormatPr defaultColWidth="6.42578125" defaultRowHeight="15"/>
  <cols>
    <col min="1" max="1" width="1" style="287" customWidth="1"/>
    <col min="2" max="2" width="31.85546875" style="291" customWidth="1"/>
    <col min="3" max="3" width="6.28515625" style="287" bestFit="1" customWidth="1"/>
    <col min="4" max="4" width="6" style="287" bestFit="1" customWidth="1"/>
    <col min="5" max="5" width="0.42578125" style="287" customWidth="1"/>
    <col min="6" max="7" width="7" style="287" bestFit="1" customWidth="1"/>
    <col min="8" max="8" width="0.42578125" style="287" customWidth="1"/>
    <col min="9" max="10" width="8" style="287" customWidth="1"/>
    <col min="11" max="11" width="0.28515625" style="287" customWidth="1"/>
    <col min="12" max="13" width="8.42578125" style="287" customWidth="1"/>
    <col min="14" max="16384" width="6.42578125" style="287"/>
  </cols>
  <sheetData>
    <row r="1" spans="1:14" s="242" customFormat="1" ht="16.5">
      <c r="A1" s="240" t="s">
        <v>366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14" s="242" customFormat="1" ht="6" customHeight="1"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4" s="245" customFormat="1" ht="12.75" customHeight="1">
      <c r="B3" s="244"/>
      <c r="G3" s="246"/>
      <c r="H3" s="246"/>
      <c r="I3" s="246"/>
      <c r="J3" s="246"/>
      <c r="K3" s="246"/>
      <c r="L3" s="247"/>
      <c r="M3" s="248" t="s">
        <v>265</v>
      </c>
    </row>
    <row r="4" spans="1:14" s="245" customFormat="1" ht="13.5" customHeight="1">
      <c r="A4" s="275"/>
      <c r="B4" s="250"/>
      <c r="C4" s="477" t="s">
        <v>74</v>
      </c>
      <c r="D4" s="477"/>
      <c r="E4" s="477"/>
      <c r="F4" s="477"/>
      <c r="G4" s="477"/>
      <c r="H4" s="251"/>
      <c r="I4" s="477" t="s">
        <v>267</v>
      </c>
      <c r="J4" s="477"/>
      <c r="K4" s="477"/>
      <c r="L4" s="477"/>
      <c r="M4" s="477"/>
    </row>
    <row r="5" spans="1:14" s="245" customFormat="1" ht="13.5" customHeight="1">
      <c r="B5" s="252"/>
      <c r="C5" s="478" t="s">
        <v>181</v>
      </c>
      <c r="D5" s="478"/>
      <c r="E5" s="253"/>
      <c r="F5" s="478" t="s">
        <v>182</v>
      </c>
      <c r="G5" s="478"/>
      <c r="H5" s="253"/>
      <c r="I5" s="478" t="s">
        <v>181</v>
      </c>
      <c r="J5" s="478"/>
      <c r="K5" s="253"/>
      <c r="L5" s="478" t="s">
        <v>182</v>
      </c>
      <c r="M5" s="478"/>
    </row>
    <row r="6" spans="1:14" s="245" customFormat="1" ht="13.5" customHeight="1">
      <c r="B6" s="252"/>
      <c r="C6" s="476" t="s">
        <v>27</v>
      </c>
      <c r="D6" s="476"/>
      <c r="E6" s="254"/>
      <c r="F6" s="476" t="s">
        <v>27</v>
      </c>
      <c r="G6" s="476"/>
      <c r="H6" s="254"/>
      <c r="I6" s="476" t="s">
        <v>27</v>
      </c>
      <c r="J6" s="476"/>
      <c r="K6" s="254"/>
      <c r="L6" s="476" t="s">
        <v>27</v>
      </c>
      <c r="M6" s="476"/>
    </row>
    <row r="7" spans="1:14" s="245" customFormat="1" ht="13.5" customHeight="1">
      <c r="B7" s="252"/>
      <c r="C7" s="255" t="s">
        <v>268</v>
      </c>
      <c r="D7" s="255" t="s">
        <v>269</v>
      </c>
      <c r="E7" s="255"/>
      <c r="F7" s="256" t="s">
        <v>268</v>
      </c>
      <c r="G7" s="255" t="s">
        <v>269</v>
      </c>
      <c r="H7" s="255"/>
      <c r="I7" s="255" t="s">
        <v>268</v>
      </c>
      <c r="J7" s="255" t="s">
        <v>269</v>
      </c>
      <c r="K7" s="255"/>
      <c r="L7" s="256" t="s">
        <v>268</v>
      </c>
      <c r="M7" s="255" t="s">
        <v>269</v>
      </c>
    </row>
    <row r="8" spans="1:14" s="245" customFormat="1" ht="13.5" customHeight="1">
      <c r="B8" s="252"/>
      <c r="D8" s="258"/>
      <c r="E8" s="258"/>
    </row>
    <row r="9" spans="1:14" s="245" customFormat="1" ht="13.5" customHeight="1">
      <c r="A9" s="276" t="s">
        <v>270</v>
      </c>
      <c r="C9" s="277"/>
      <c r="D9" s="278">
        <v>48800</v>
      </c>
      <c r="E9" s="278"/>
      <c r="F9" s="278"/>
      <c r="G9" s="278">
        <v>175640</v>
      </c>
      <c r="H9" s="278"/>
      <c r="I9" s="279"/>
      <c r="J9" s="279">
        <v>132.53273746327054</v>
      </c>
      <c r="K9" s="279"/>
      <c r="L9" s="279"/>
      <c r="M9" s="279">
        <v>128.71510171355061</v>
      </c>
      <c r="N9" s="280"/>
    </row>
    <row r="10" spans="1:14" s="245" customFormat="1" ht="13.5" customHeight="1">
      <c r="B10" s="265" t="s">
        <v>271</v>
      </c>
      <c r="C10" s="277"/>
      <c r="D10" s="278">
        <v>13800</v>
      </c>
      <c r="E10" s="278"/>
      <c r="F10" s="278"/>
      <c r="G10" s="278">
        <v>49266.047915999996</v>
      </c>
      <c r="H10" s="278"/>
      <c r="I10" s="279"/>
      <c r="J10" s="279">
        <v>122.73588907533342</v>
      </c>
      <c r="K10" s="279"/>
      <c r="L10" s="279"/>
      <c r="M10" s="279">
        <v>120.44886525231482</v>
      </c>
      <c r="N10" s="281"/>
    </row>
    <row r="11" spans="1:14" s="245" customFormat="1" ht="13.5" customHeight="1">
      <c r="B11" s="265" t="s">
        <v>272</v>
      </c>
      <c r="C11" s="277"/>
      <c r="D11" s="278">
        <v>35000</v>
      </c>
      <c r="E11" s="278"/>
      <c r="F11" s="278"/>
      <c r="G11" s="278">
        <v>126373.952084</v>
      </c>
      <c r="H11" s="278"/>
      <c r="I11" s="279"/>
      <c r="J11" s="279">
        <v>136.8393608380413</v>
      </c>
      <c r="K11" s="279"/>
      <c r="L11" s="279"/>
      <c r="M11" s="279">
        <v>132.25346423077144</v>
      </c>
      <c r="N11" s="281"/>
    </row>
    <row r="12" spans="1:14" s="245" customFormat="1" ht="13.5" customHeight="1">
      <c r="A12" s="269" t="s">
        <v>275</v>
      </c>
      <c r="B12" s="244"/>
      <c r="C12" s="277"/>
      <c r="D12" s="277"/>
      <c r="E12" s="277"/>
      <c r="F12" s="277"/>
      <c r="G12" s="277"/>
      <c r="H12" s="277"/>
      <c r="I12" s="282"/>
      <c r="J12" s="283"/>
      <c r="K12" s="283"/>
      <c r="L12" s="282"/>
      <c r="M12" s="283"/>
    </row>
    <row r="13" spans="1:14" s="245" customFormat="1" ht="13.5" customHeight="1">
      <c r="B13" s="268" t="s">
        <v>313</v>
      </c>
      <c r="C13" s="277"/>
      <c r="D13" s="277">
        <v>290</v>
      </c>
      <c r="E13" s="277"/>
      <c r="F13" s="277"/>
      <c r="G13" s="277">
        <v>1043.8539969999999</v>
      </c>
      <c r="H13" s="277"/>
      <c r="I13" s="282"/>
      <c r="J13" s="282">
        <v>108.75591469042045</v>
      </c>
      <c r="K13" s="282"/>
      <c r="L13" s="282"/>
      <c r="M13" s="282">
        <v>101.65362216499385</v>
      </c>
    </row>
    <row r="14" spans="1:14" s="245" customFormat="1" ht="13.5" customHeight="1">
      <c r="B14" s="268" t="s">
        <v>314</v>
      </c>
      <c r="C14" s="277"/>
      <c r="D14" s="277">
        <v>150</v>
      </c>
      <c r="E14" s="277"/>
      <c r="F14" s="277"/>
      <c r="G14" s="277">
        <v>565.50087099999996</v>
      </c>
      <c r="H14" s="277"/>
      <c r="I14" s="282"/>
      <c r="J14" s="282">
        <v>135.18212492890322</v>
      </c>
      <c r="K14" s="282"/>
      <c r="L14" s="282"/>
      <c r="M14" s="282">
        <v>125.26402364857077</v>
      </c>
    </row>
    <row r="15" spans="1:14" s="245" customFormat="1" ht="13.5" customHeight="1">
      <c r="B15" s="268" t="s">
        <v>277</v>
      </c>
      <c r="C15" s="277"/>
      <c r="D15" s="277">
        <v>250</v>
      </c>
      <c r="E15" s="277"/>
      <c r="F15" s="277"/>
      <c r="G15" s="277">
        <v>1045.7684880000002</v>
      </c>
      <c r="H15" s="277"/>
      <c r="I15" s="282"/>
      <c r="J15" s="282">
        <v>134.03555166478347</v>
      </c>
      <c r="K15" s="282"/>
      <c r="L15" s="282"/>
      <c r="M15" s="282">
        <v>132.1298425947293</v>
      </c>
    </row>
    <row r="16" spans="1:14" s="245" customFormat="1" ht="13.5" customHeight="1">
      <c r="B16" s="268" t="s">
        <v>278</v>
      </c>
      <c r="C16" s="277">
        <v>450</v>
      </c>
      <c r="D16" s="277">
        <v>781.15552998107069</v>
      </c>
      <c r="E16" s="277"/>
      <c r="F16" s="277">
        <v>1182.6480000000001</v>
      </c>
      <c r="G16" s="277">
        <v>2011.7262309810706</v>
      </c>
      <c r="H16" s="277"/>
      <c r="I16" s="282">
        <v>95.024917645071369</v>
      </c>
      <c r="J16" s="282">
        <v>108.38300409424298</v>
      </c>
      <c r="K16" s="282"/>
      <c r="L16" s="282">
        <v>113.84554368522689</v>
      </c>
      <c r="M16" s="282">
        <v>122.37125805195561</v>
      </c>
    </row>
    <row r="17" spans="2:13" s="245" customFormat="1" ht="13.5" customHeight="1">
      <c r="B17" s="268" t="s">
        <v>315</v>
      </c>
      <c r="C17" s="277">
        <v>1250</v>
      </c>
      <c r="D17" s="277">
        <v>313.42184730053469</v>
      </c>
      <c r="E17" s="277"/>
      <c r="F17" s="277">
        <v>4099.4079999999994</v>
      </c>
      <c r="G17" s="277">
        <v>1047.5361673005345</v>
      </c>
      <c r="H17" s="277"/>
      <c r="I17" s="282">
        <v>160.93419079070185</v>
      </c>
      <c r="J17" s="282">
        <v>150.91306115548181</v>
      </c>
      <c r="K17" s="282"/>
      <c r="L17" s="282">
        <v>170.45667363560909</v>
      </c>
      <c r="M17" s="282">
        <v>164.20872829134802</v>
      </c>
    </row>
    <row r="18" spans="2:13" s="245" customFormat="1" ht="13.5" customHeight="1">
      <c r="B18" s="268" t="s">
        <v>15</v>
      </c>
      <c r="C18" s="277">
        <v>700</v>
      </c>
      <c r="D18" s="277">
        <v>180.71999306747921</v>
      </c>
      <c r="E18" s="277"/>
      <c r="F18" s="277">
        <v>4328.4110000000001</v>
      </c>
      <c r="G18" s="277">
        <v>1078.7909420674791</v>
      </c>
      <c r="H18" s="277"/>
      <c r="I18" s="282">
        <v>81.182480820638901</v>
      </c>
      <c r="J18" s="282">
        <v>80.020034528734442</v>
      </c>
      <c r="K18" s="282"/>
      <c r="L18" s="282">
        <v>144.64018322914637</v>
      </c>
      <c r="M18" s="282">
        <v>139.60105465671097</v>
      </c>
    </row>
    <row r="19" spans="2:13" s="245" customFormat="1" ht="13.5" customHeight="1">
      <c r="B19" s="268" t="s">
        <v>17</v>
      </c>
      <c r="C19" s="277">
        <v>300</v>
      </c>
      <c r="D19" s="277">
        <v>143.15798956999657</v>
      </c>
      <c r="E19" s="277"/>
      <c r="F19" s="277">
        <v>1219.932</v>
      </c>
      <c r="G19" s="277">
        <v>580.7534615699966</v>
      </c>
      <c r="H19" s="277"/>
      <c r="I19" s="282">
        <v>236.61918508352656</v>
      </c>
      <c r="J19" s="282">
        <v>254.48427656699403</v>
      </c>
      <c r="K19" s="282"/>
      <c r="L19" s="282">
        <v>173.44001910789993</v>
      </c>
      <c r="M19" s="282">
        <v>182.58456389277308</v>
      </c>
    </row>
    <row r="20" spans="2:13" s="245" customFormat="1" ht="13.5" customHeight="1">
      <c r="B20" s="268" t="s">
        <v>316</v>
      </c>
      <c r="C20" s="277"/>
      <c r="D20" s="277">
        <v>165</v>
      </c>
      <c r="E20" s="277"/>
      <c r="F20" s="277"/>
      <c r="G20" s="277">
        <v>579.15937199999996</v>
      </c>
      <c r="H20" s="277"/>
      <c r="I20" s="282"/>
      <c r="J20" s="282">
        <v>132.54498894229371</v>
      </c>
      <c r="K20" s="282"/>
      <c r="L20" s="282"/>
      <c r="M20" s="282">
        <v>126.52832630197281</v>
      </c>
    </row>
    <row r="21" spans="2:13" s="245" customFormat="1" ht="13.5" customHeight="1">
      <c r="B21" s="268" t="s">
        <v>317</v>
      </c>
      <c r="C21" s="277"/>
      <c r="D21" s="277">
        <v>155</v>
      </c>
      <c r="E21" s="277"/>
      <c r="F21" s="277"/>
      <c r="G21" s="277">
        <v>521.18956000000003</v>
      </c>
      <c r="H21" s="277"/>
      <c r="I21" s="282"/>
      <c r="J21" s="282">
        <v>135.42087554383821</v>
      </c>
      <c r="K21" s="282"/>
      <c r="L21" s="282"/>
      <c r="M21" s="282">
        <v>113.73952169761776</v>
      </c>
    </row>
    <row r="22" spans="2:13" s="245" customFormat="1" ht="13.5" customHeight="1">
      <c r="B22" s="268" t="s">
        <v>318</v>
      </c>
      <c r="C22" s="277"/>
      <c r="D22" s="277">
        <v>330</v>
      </c>
      <c r="E22" s="277"/>
      <c r="F22" s="277"/>
      <c r="G22" s="277">
        <v>1339.1520700000001</v>
      </c>
      <c r="H22" s="277"/>
      <c r="I22" s="282"/>
      <c r="J22" s="282">
        <v>80.913976423658241</v>
      </c>
      <c r="K22" s="282"/>
      <c r="L22" s="282"/>
      <c r="M22" s="282">
        <v>85.255263474304584</v>
      </c>
    </row>
    <row r="23" spans="2:13" s="245" customFormat="1" ht="13.5" customHeight="1">
      <c r="B23" s="268" t="s">
        <v>319</v>
      </c>
      <c r="C23" s="277">
        <v>2500</v>
      </c>
      <c r="D23" s="277">
        <v>340.51613890693039</v>
      </c>
      <c r="E23" s="277"/>
      <c r="F23" s="277">
        <v>11865.097</v>
      </c>
      <c r="G23" s="277">
        <v>1378.8350179069303</v>
      </c>
      <c r="H23" s="277"/>
      <c r="I23" s="282">
        <v>79.212337860265635</v>
      </c>
      <c r="J23" s="282">
        <v>102.89546657139444</v>
      </c>
      <c r="K23" s="282"/>
      <c r="L23" s="282">
        <v>117.19297223245601</v>
      </c>
      <c r="M23" s="282">
        <v>128.39474196535861</v>
      </c>
    </row>
    <row r="24" spans="2:13" s="245" customFormat="1" ht="13.5" customHeight="1">
      <c r="B24" s="268" t="s">
        <v>320</v>
      </c>
      <c r="C24" s="277">
        <v>6500</v>
      </c>
      <c r="D24" s="277">
        <v>760.02357796558556</v>
      </c>
      <c r="E24" s="277"/>
      <c r="F24" s="277">
        <v>23083.788</v>
      </c>
      <c r="G24" s="277">
        <v>2569.7517539655855</v>
      </c>
      <c r="H24" s="277"/>
      <c r="I24" s="282">
        <v>91.448985253921478</v>
      </c>
      <c r="J24" s="282">
        <v>108.16270082503672</v>
      </c>
      <c r="K24" s="282"/>
      <c r="L24" s="282">
        <v>95.067283041960266</v>
      </c>
      <c r="M24" s="282">
        <v>102.28614620785434</v>
      </c>
    </row>
    <row r="25" spans="2:13" s="245" customFormat="1" ht="13.5" customHeight="1">
      <c r="B25" s="268" t="s">
        <v>273</v>
      </c>
      <c r="C25" s="277">
        <v>900</v>
      </c>
      <c r="D25" s="277">
        <v>806.08146794417496</v>
      </c>
      <c r="E25" s="277"/>
      <c r="F25" s="277">
        <v>4021.431</v>
      </c>
      <c r="G25" s="277">
        <v>2463.2807479441749</v>
      </c>
      <c r="H25" s="277"/>
      <c r="I25" s="282">
        <v>72.163609335084516</v>
      </c>
      <c r="J25" s="282">
        <v>118.0113284965508</v>
      </c>
      <c r="K25" s="282"/>
      <c r="L25" s="282">
        <v>81.467774045054284</v>
      </c>
      <c r="M25" s="282">
        <v>85.893874080252601</v>
      </c>
    </row>
    <row r="26" spans="2:13" s="245" customFormat="1" ht="13.5" customHeight="1">
      <c r="B26" s="268" t="s">
        <v>321</v>
      </c>
      <c r="C26" s="277">
        <v>1000</v>
      </c>
      <c r="D26" s="277">
        <v>1620.3426194466042</v>
      </c>
      <c r="E26" s="277"/>
      <c r="F26" s="277">
        <v>4368.0529999999999</v>
      </c>
      <c r="G26" s="277">
        <v>4548.648699446605</v>
      </c>
      <c r="H26" s="277"/>
      <c r="I26" s="282">
        <v>114.30152055312792</v>
      </c>
      <c r="J26" s="282">
        <v>286.3101603952224</v>
      </c>
      <c r="K26" s="282"/>
      <c r="L26" s="282">
        <v>136.24466475111322</v>
      </c>
      <c r="M26" s="282">
        <v>205.52677065411388</v>
      </c>
    </row>
    <row r="27" spans="2:13" s="245" customFormat="1" ht="13.5" customHeight="1">
      <c r="B27" s="268" t="s">
        <v>322</v>
      </c>
      <c r="C27" s="277">
        <v>340</v>
      </c>
      <c r="D27" s="277">
        <v>259.7494343252252</v>
      </c>
      <c r="E27" s="277"/>
      <c r="F27" s="277">
        <v>1222.4189999999999</v>
      </c>
      <c r="G27" s="277">
        <v>777.80304532522518</v>
      </c>
      <c r="H27" s="277"/>
      <c r="I27" s="282">
        <v>90.429139460350811</v>
      </c>
      <c r="J27" s="282">
        <v>106.07923050078078</v>
      </c>
      <c r="K27" s="282"/>
      <c r="L27" s="282">
        <v>124.89861851442021</v>
      </c>
      <c r="M27" s="282">
        <v>119.93432875289176</v>
      </c>
    </row>
    <row r="28" spans="2:13" s="245" customFormat="1" ht="13.5" customHeight="1">
      <c r="B28" s="268" t="s">
        <v>323</v>
      </c>
      <c r="C28" s="277"/>
      <c r="D28" s="277">
        <v>700</v>
      </c>
      <c r="E28" s="277"/>
      <c r="F28" s="277"/>
      <c r="G28" s="277">
        <v>1305.128475</v>
      </c>
      <c r="H28" s="277"/>
      <c r="I28" s="282"/>
      <c r="J28" s="282">
        <v>507.32652705030983</v>
      </c>
      <c r="K28" s="282"/>
      <c r="L28" s="282"/>
      <c r="M28" s="282">
        <v>237.38372239144852</v>
      </c>
    </row>
    <row r="29" spans="2:13" s="245" customFormat="1" ht="13.5" customHeight="1">
      <c r="B29" s="268" t="s">
        <v>324</v>
      </c>
      <c r="C29" s="277"/>
      <c r="D29" s="277">
        <v>920</v>
      </c>
      <c r="E29" s="277"/>
      <c r="F29" s="277"/>
      <c r="G29" s="277">
        <v>3107.9117679999999</v>
      </c>
      <c r="H29" s="277"/>
      <c r="I29" s="282"/>
      <c r="J29" s="282">
        <v>129.56756984116632</v>
      </c>
      <c r="K29" s="282"/>
      <c r="L29" s="282"/>
      <c r="M29" s="282">
        <v>120.58965832717547</v>
      </c>
    </row>
    <row r="30" spans="2:13" s="245" customFormat="1" ht="13.5" customHeight="1">
      <c r="B30" s="268" t="s">
        <v>325</v>
      </c>
      <c r="C30" s="277"/>
      <c r="D30" s="277">
        <v>765.11679454545458</v>
      </c>
      <c r="E30" s="277"/>
      <c r="F30" s="277"/>
      <c r="G30" s="277">
        <v>2801.5020875454547</v>
      </c>
      <c r="H30" s="277"/>
      <c r="I30" s="282"/>
      <c r="J30" s="282">
        <v>115.9093360237022</v>
      </c>
      <c r="K30" s="282"/>
      <c r="L30" s="282"/>
      <c r="M30" s="282">
        <v>113.4376127897299</v>
      </c>
    </row>
    <row r="31" spans="2:13" s="245" customFormat="1" ht="13.5" customHeight="1">
      <c r="B31" s="268" t="s">
        <v>326</v>
      </c>
      <c r="C31" s="277"/>
      <c r="D31" s="277">
        <v>300.79327272727267</v>
      </c>
      <c r="E31" s="277"/>
      <c r="F31" s="277"/>
      <c r="G31" s="277">
        <v>1189.7532217272728</v>
      </c>
      <c r="H31" s="277"/>
      <c r="I31" s="282"/>
      <c r="J31" s="282">
        <v>90.415033350223496</v>
      </c>
      <c r="K31" s="282"/>
      <c r="L31" s="282"/>
      <c r="M31" s="282">
        <v>92.287773098611424</v>
      </c>
    </row>
    <row r="32" spans="2:13" s="245" customFormat="1" ht="13.5" customHeight="1">
      <c r="B32" s="268" t="s">
        <v>327</v>
      </c>
      <c r="C32" s="277">
        <v>480</v>
      </c>
      <c r="D32" s="277">
        <v>164.43025851095837</v>
      </c>
      <c r="E32" s="277"/>
      <c r="F32" s="277">
        <v>1394.422</v>
      </c>
      <c r="G32" s="277">
        <v>467.68182451095834</v>
      </c>
      <c r="H32" s="277"/>
      <c r="I32" s="282">
        <v>97.302885638702222</v>
      </c>
      <c r="J32" s="282">
        <v>106.4572004567147</v>
      </c>
      <c r="K32" s="282"/>
      <c r="L32" s="282">
        <v>76.199589062056006</v>
      </c>
      <c r="M32" s="282">
        <v>81.052929127612643</v>
      </c>
    </row>
    <row r="33" spans="2:14" s="245" customFormat="1" ht="13.5" customHeight="1">
      <c r="B33" s="268" t="s">
        <v>328</v>
      </c>
      <c r="C33" s="277"/>
      <c r="D33" s="277">
        <v>180</v>
      </c>
      <c r="E33" s="277"/>
      <c r="F33" s="277"/>
      <c r="G33" s="277">
        <v>652.61652700000002</v>
      </c>
      <c r="H33" s="277"/>
      <c r="I33" s="282"/>
      <c r="J33" s="282">
        <v>144.33039073869088</v>
      </c>
      <c r="K33" s="282"/>
      <c r="L33" s="282"/>
      <c r="M33" s="282">
        <v>138.00900607978349</v>
      </c>
    </row>
    <row r="34" spans="2:14" s="245" customFormat="1" ht="13.5" customHeight="1">
      <c r="B34" s="268" t="s">
        <v>329</v>
      </c>
      <c r="C34" s="277">
        <v>1000</v>
      </c>
      <c r="D34" s="277">
        <v>1374.112145755081</v>
      </c>
      <c r="E34" s="277"/>
      <c r="F34" s="277">
        <v>3557.116</v>
      </c>
      <c r="G34" s="277">
        <v>4490.3158957550813</v>
      </c>
      <c r="H34" s="277"/>
      <c r="I34" s="282">
        <v>124.535947924048</v>
      </c>
      <c r="J34" s="282">
        <v>128.44995437473654</v>
      </c>
      <c r="K34" s="282"/>
      <c r="L34" s="282">
        <v>115.14101968177187</v>
      </c>
      <c r="M34" s="282">
        <v>109.521411933051</v>
      </c>
    </row>
    <row r="35" spans="2:14" s="245" customFormat="1" ht="13.5" customHeight="1">
      <c r="B35" s="268" t="s">
        <v>292</v>
      </c>
      <c r="C35" s="277"/>
      <c r="D35" s="277">
        <v>970</v>
      </c>
      <c r="E35" s="277"/>
      <c r="F35" s="277"/>
      <c r="G35" s="277">
        <v>3648.9481499999997</v>
      </c>
      <c r="H35" s="277"/>
      <c r="I35" s="282"/>
      <c r="J35" s="282">
        <v>112.41711077896169</v>
      </c>
      <c r="K35" s="282"/>
      <c r="L35" s="282"/>
      <c r="M35" s="282">
        <v>118.25697718747227</v>
      </c>
    </row>
    <row r="36" spans="2:14" s="245" customFormat="1" ht="13.5" customHeight="1">
      <c r="B36" s="268" t="s">
        <v>293</v>
      </c>
      <c r="C36" s="277">
        <v>135</v>
      </c>
      <c r="D36" s="277">
        <v>240.92550578923817</v>
      </c>
      <c r="E36" s="277"/>
      <c r="F36" s="277">
        <v>571.13200000000006</v>
      </c>
      <c r="G36" s="277">
        <v>939.24654078923822</v>
      </c>
      <c r="H36" s="277"/>
      <c r="I36" s="282">
        <v>120.17197945504232</v>
      </c>
      <c r="J36" s="282">
        <v>118.49125976723391</v>
      </c>
      <c r="K36" s="282"/>
      <c r="L36" s="282">
        <v>105.7689066837537</v>
      </c>
      <c r="M36" s="282">
        <v>99.305669098781664</v>
      </c>
    </row>
    <row r="37" spans="2:14" s="245" customFormat="1" ht="13.5" customHeight="1">
      <c r="B37" s="268" t="s">
        <v>294</v>
      </c>
      <c r="C37" s="277"/>
      <c r="D37" s="277">
        <v>118</v>
      </c>
      <c r="E37" s="277"/>
      <c r="F37" s="277"/>
      <c r="G37" s="277">
        <v>434.42491999999999</v>
      </c>
      <c r="H37" s="277"/>
      <c r="I37" s="282"/>
      <c r="J37" s="282">
        <v>115.59157101562123</v>
      </c>
      <c r="K37" s="282"/>
      <c r="L37" s="282"/>
      <c r="M37" s="282">
        <v>115.36989018383159</v>
      </c>
    </row>
    <row r="38" spans="2:14" s="245" customFormat="1" ht="13.5" customHeight="1">
      <c r="B38" s="268" t="s">
        <v>296</v>
      </c>
      <c r="C38" s="277"/>
      <c r="D38" s="277">
        <v>300</v>
      </c>
      <c r="E38" s="277"/>
      <c r="F38" s="277"/>
      <c r="G38" s="277">
        <v>1092.2983920000001</v>
      </c>
      <c r="H38" s="277"/>
      <c r="I38" s="282"/>
      <c r="J38" s="282">
        <v>121.5462457028591</v>
      </c>
      <c r="K38" s="282"/>
      <c r="L38" s="282"/>
      <c r="M38" s="282">
        <v>119.39290536537457</v>
      </c>
    </row>
    <row r="39" spans="2:14" s="245" customFormat="1" ht="13.5" customHeight="1">
      <c r="B39" s="268" t="s">
        <v>330</v>
      </c>
      <c r="C39" s="277">
        <v>350</v>
      </c>
      <c r="D39" s="277">
        <v>275.89883316190856</v>
      </c>
      <c r="E39" s="277"/>
      <c r="F39" s="277">
        <v>1169.4549999999999</v>
      </c>
      <c r="G39" s="277">
        <v>906.25836116190862</v>
      </c>
      <c r="H39" s="277"/>
      <c r="I39" s="282">
        <v>144.90893508493735</v>
      </c>
      <c r="J39" s="282">
        <v>136.84129900463557</v>
      </c>
      <c r="K39" s="282"/>
      <c r="L39" s="282">
        <v>127.38092774353349</v>
      </c>
      <c r="M39" s="282">
        <v>119.47747524259822</v>
      </c>
      <c r="N39" s="284"/>
    </row>
    <row r="40" spans="2:14" s="245" customFormat="1" ht="13.5" customHeight="1">
      <c r="B40" s="268" t="s">
        <v>331</v>
      </c>
      <c r="C40" s="277"/>
      <c r="D40" s="277">
        <v>110</v>
      </c>
      <c r="E40" s="277"/>
      <c r="F40" s="277"/>
      <c r="G40" s="277">
        <v>400.08170799999999</v>
      </c>
      <c r="H40" s="277"/>
      <c r="I40" s="282"/>
      <c r="J40" s="282">
        <v>102.01768537786637</v>
      </c>
      <c r="K40" s="282"/>
      <c r="L40" s="282"/>
      <c r="M40" s="282">
        <v>110.01302351424572</v>
      </c>
    </row>
    <row r="41" spans="2:14" s="245" customFormat="1" ht="13.5" customHeight="1">
      <c r="B41" s="268" t="s">
        <v>332</v>
      </c>
      <c r="C41" s="277">
        <v>170</v>
      </c>
      <c r="D41" s="277">
        <v>272.92921456279936</v>
      </c>
      <c r="E41" s="277"/>
      <c r="F41" s="277">
        <v>585.30399999999997</v>
      </c>
      <c r="G41" s="277">
        <v>930.16115356279943</v>
      </c>
      <c r="H41" s="277"/>
      <c r="I41" s="282">
        <v>99.855503212997661</v>
      </c>
      <c r="J41" s="282">
        <v>93.901988605702286</v>
      </c>
      <c r="K41" s="282"/>
      <c r="L41" s="282">
        <v>93.654334183518344</v>
      </c>
      <c r="M41" s="282">
        <v>86.28975548374045</v>
      </c>
    </row>
    <row r="42" spans="2:14" s="245" customFormat="1" ht="13.5" customHeight="1">
      <c r="B42" s="268" t="s">
        <v>333</v>
      </c>
      <c r="C42" s="277">
        <v>120</v>
      </c>
      <c r="D42" s="277">
        <v>294.99430784323852</v>
      </c>
      <c r="E42" s="277"/>
      <c r="F42" s="277">
        <v>442.22199999999998</v>
      </c>
      <c r="G42" s="277">
        <v>977.82034584323844</v>
      </c>
      <c r="H42" s="277"/>
      <c r="I42" s="282">
        <v>113.8779228666869</v>
      </c>
      <c r="J42" s="282">
        <v>117.8615524997841</v>
      </c>
      <c r="K42" s="282"/>
      <c r="L42" s="282">
        <v>109.49070291415978</v>
      </c>
      <c r="M42" s="282">
        <v>108.55528007804539</v>
      </c>
    </row>
    <row r="43" spans="2:14" s="245" customFormat="1" ht="13.5" customHeight="1">
      <c r="B43" s="268" t="s">
        <v>334</v>
      </c>
      <c r="C43" s="277"/>
      <c r="D43" s="277">
        <v>1100</v>
      </c>
      <c r="E43" s="277"/>
      <c r="F43" s="277"/>
      <c r="G43" s="277">
        <v>4492.3553339999999</v>
      </c>
      <c r="H43" s="277"/>
      <c r="I43" s="282"/>
      <c r="J43" s="282">
        <v>77.542360034295442</v>
      </c>
      <c r="K43" s="282"/>
      <c r="L43" s="282"/>
      <c r="M43" s="282">
        <v>92.263752455428801</v>
      </c>
    </row>
    <row r="44" spans="2:14" s="245" customFormat="1" ht="13.5" customHeight="1">
      <c r="B44" s="268" t="s">
        <v>335</v>
      </c>
      <c r="C44" s="277"/>
      <c r="D44" s="277">
        <v>640</v>
      </c>
      <c r="E44" s="277"/>
      <c r="F44" s="277"/>
      <c r="G44" s="277">
        <v>2361.316605</v>
      </c>
      <c r="H44" s="277"/>
      <c r="I44" s="282"/>
      <c r="J44" s="282">
        <v>99.323766705052861</v>
      </c>
      <c r="K44" s="282"/>
      <c r="L44" s="282"/>
      <c r="M44" s="282">
        <v>100.75642311120015</v>
      </c>
    </row>
    <row r="45" spans="2:14" s="245" customFormat="1" ht="13.5" customHeight="1">
      <c r="B45" s="268" t="s">
        <v>302</v>
      </c>
      <c r="C45" s="277"/>
      <c r="D45" s="277">
        <v>165</v>
      </c>
      <c r="E45" s="277"/>
      <c r="F45" s="277"/>
      <c r="G45" s="277">
        <v>560.96093199999996</v>
      </c>
      <c r="H45" s="277"/>
      <c r="I45" s="282"/>
      <c r="J45" s="282">
        <v>138.69111395946234</v>
      </c>
      <c r="K45" s="282"/>
      <c r="L45" s="282"/>
      <c r="M45" s="282">
        <v>133.06253924447088</v>
      </c>
    </row>
    <row r="46" spans="2:14" s="245" customFormat="1" ht="13.5" customHeight="1">
      <c r="B46" s="268" t="s">
        <v>336</v>
      </c>
      <c r="C46" s="277">
        <v>550</v>
      </c>
      <c r="D46" s="277">
        <v>163.40513954464575</v>
      </c>
      <c r="E46" s="277"/>
      <c r="F46" s="277">
        <v>2047.133</v>
      </c>
      <c r="G46" s="277">
        <v>633.23013754464569</v>
      </c>
      <c r="H46" s="277"/>
      <c r="I46" s="282">
        <v>84.750725003929347</v>
      </c>
      <c r="J46" s="282">
        <v>82.779197672839771</v>
      </c>
      <c r="K46" s="282"/>
      <c r="L46" s="282">
        <v>100.59557359093039</v>
      </c>
      <c r="M46" s="282">
        <v>98.596699657886631</v>
      </c>
    </row>
    <row r="47" spans="2:14" s="245" customFormat="1" ht="13.5" customHeight="1">
      <c r="B47" s="268" t="s">
        <v>337</v>
      </c>
      <c r="C47" s="277">
        <v>1250</v>
      </c>
      <c r="D47" s="277">
        <v>883.0882708991619</v>
      </c>
      <c r="E47" s="277"/>
      <c r="F47" s="277">
        <v>4869.1589999999997</v>
      </c>
      <c r="G47" s="277">
        <v>3488.3477108991619</v>
      </c>
      <c r="H47" s="277"/>
      <c r="I47" s="282">
        <v>90.904661372864012</v>
      </c>
      <c r="J47" s="282">
        <v>91.755844881482972</v>
      </c>
      <c r="K47" s="282"/>
      <c r="L47" s="282">
        <v>95.398154285263104</v>
      </c>
      <c r="M47" s="282">
        <v>97.028110049750495</v>
      </c>
    </row>
    <row r="48" spans="2:14" s="245" customFormat="1" ht="13.5" customHeight="1">
      <c r="B48" s="268" t="s">
        <v>304</v>
      </c>
      <c r="C48" s="277"/>
      <c r="D48" s="277">
        <v>750</v>
      </c>
      <c r="E48" s="277"/>
      <c r="F48" s="277"/>
      <c r="G48" s="277">
        <v>2878.8225899999998</v>
      </c>
      <c r="H48" s="277"/>
      <c r="I48" s="282"/>
      <c r="J48" s="282">
        <v>116.55963875712425</v>
      </c>
      <c r="K48" s="282"/>
      <c r="L48" s="282"/>
      <c r="M48" s="282">
        <v>126.33193485429375</v>
      </c>
    </row>
    <row r="49" spans="1:13" s="245" customFormat="1" ht="13.5" customHeight="1">
      <c r="B49" s="268" t="s">
        <v>338</v>
      </c>
      <c r="C49" s="277">
        <v>230</v>
      </c>
      <c r="D49" s="277">
        <v>1365.1872321858907</v>
      </c>
      <c r="E49" s="277"/>
      <c r="F49" s="277">
        <v>818.43299999999999</v>
      </c>
      <c r="G49" s="277">
        <v>4659.5981051858907</v>
      </c>
      <c r="H49" s="277"/>
      <c r="I49" s="282">
        <v>122.12800076462749</v>
      </c>
      <c r="J49" s="282">
        <v>148.54631061873874</v>
      </c>
      <c r="K49" s="282"/>
      <c r="L49" s="282">
        <v>111.19983369610409</v>
      </c>
      <c r="M49" s="282">
        <v>131.13721649335503</v>
      </c>
    </row>
    <row r="50" spans="1:13" s="245" customFormat="1" ht="13.5" customHeight="1">
      <c r="B50" s="268" t="s">
        <v>339</v>
      </c>
      <c r="C50" s="277"/>
      <c r="D50" s="277">
        <v>440</v>
      </c>
      <c r="E50" s="277"/>
      <c r="F50" s="277"/>
      <c r="G50" s="277">
        <v>1668.3251990000001</v>
      </c>
      <c r="H50" s="277"/>
      <c r="I50" s="282"/>
      <c r="J50" s="282">
        <v>112.78568055364111</v>
      </c>
      <c r="K50" s="282"/>
      <c r="L50" s="282"/>
      <c r="M50" s="282">
        <v>127.36365050360369</v>
      </c>
    </row>
    <row r="51" spans="1:13" s="245" customFormat="1" ht="13.5" customHeight="1">
      <c r="B51" s="268" t="s">
        <v>305</v>
      </c>
      <c r="C51" s="277"/>
      <c r="D51" s="277">
        <v>17700</v>
      </c>
      <c r="E51" s="277"/>
      <c r="F51" s="277"/>
      <c r="G51" s="277">
        <v>65266.408135999998</v>
      </c>
      <c r="H51" s="277"/>
      <c r="I51" s="282"/>
      <c r="J51" s="282">
        <v>157.5095083905087</v>
      </c>
      <c r="K51" s="282"/>
      <c r="L51" s="282"/>
      <c r="M51" s="282">
        <v>152.30802552571495</v>
      </c>
    </row>
    <row r="52" spans="1:13" s="245" customFormat="1" ht="13.5" customHeight="1">
      <c r="B52" s="268" t="s">
        <v>340</v>
      </c>
      <c r="C52" s="277"/>
      <c r="D52" s="277">
        <v>330</v>
      </c>
      <c r="E52" s="277"/>
      <c r="F52" s="277"/>
      <c r="G52" s="277">
        <v>1199.4766360000001</v>
      </c>
      <c r="H52" s="277"/>
      <c r="I52" s="282"/>
      <c r="J52" s="282">
        <v>137.97052894313563</v>
      </c>
      <c r="K52" s="282"/>
      <c r="L52" s="282"/>
      <c r="M52" s="282">
        <v>118.04139040437147</v>
      </c>
    </row>
    <row r="53" spans="1:13" s="245" customFormat="1" ht="13.5" customHeight="1">
      <c r="B53" s="268" t="s">
        <v>306</v>
      </c>
      <c r="C53" s="277"/>
      <c r="D53" s="277">
        <v>750</v>
      </c>
      <c r="E53" s="277"/>
      <c r="F53" s="277"/>
      <c r="G53" s="277">
        <v>3039.206013</v>
      </c>
      <c r="H53" s="277"/>
      <c r="I53" s="282"/>
      <c r="J53" s="282">
        <v>86.450570003706957</v>
      </c>
      <c r="K53" s="282"/>
      <c r="L53" s="282"/>
      <c r="M53" s="282">
        <v>88.929636029504593</v>
      </c>
    </row>
    <row r="54" spans="1:13" s="245" customFormat="1" ht="13.5" customHeight="1">
      <c r="B54" s="268" t="s">
        <v>307</v>
      </c>
      <c r="C54" s="277"/>
      <c r="D54" s="277">
        <v>220</v>
      </c>
      <c r="E54" s="277"/>
      <c r="F54" s="277"/>
      <c r="G54" s="277">
        <v>864.48591799999997</v>
      </c>
      <c r="H54" s="277"/>
      <c r="I54" s="282"/>
      <c r="J54" s="282">
        <v>105.82032621549422</v>
      </c>
      <c r="K54" s="282"/>
      <c r="L54" s="282"/>
      <c r="M54" s="282">
        <v>116.57387639494141</v>
      </c>
    </row>
    <row r="55" spans="1:13" s="245" customFormat="1" ht="13.5" customHeight="1">
      <c r="B55" s="273" t="s">
        <v>308</v>
      </c>
      <c r="C55" s="277"/>
      <c r="D55" s="277">
        <v>5600</v>
      </c>
      <c r="E55" s="277"/>
      <c r="F55" s="277"/>
      <c r="G55" s="277">
        <v>21099.875340999999</v>
      </c>
      <c r="H55" s="277"/>
      <c r="I55" s="282"/>
      <c r="J55" s="282">
        <v>113.67024036659905</v>
      </c>
      <c r="K55" s="282"/>
      <c r="L55" s="282"/>
      <c r="M55" s="282">
        <v>120.16916173761423</v>
      </c>
    </row>
    <row r="56" spans="1:13" s="245" customFormat="1" ht="13.5" customHeight="1">
      <c r="B56" s="268" t="s">
        <v>309</v>
      </c>
      <c r="C56" s="277"/>
      <c r="D56" s="277">
        <v>420</v>
      </c>
      <c r="E56" s="277"/>
      <c r="F56" s="277"/>
      <c r="G56" s="277">
        <v>1571.472385</v>
      </c>
      <c r="H56" s="277"/>
      <c r="I56" s="282"/>
      <c r="J56" s="282">
        <v>104.92866870404998</v>
      </c>
      <c r="K56" s="282"/>
      <c r="L56" s="282"/>
      <c r="M56" s="282">
        <v>112.57933368288775</v>
      </c>
    </row>
    <row r="57" spans="1:13" s="245" customFormat="1" ht="13.5" customHeight="1">
      <c r="B57" s="268" t="s">
        <v>121</v>
      </c>
      <c r="C57" s="277"/>
      <c r="D57" s="277">
        <v>1086.0746119631901</v>
      </c>
      <c r="E57" s="277"/>
      <c r="F57" s="277"/>
      <c r="G57" s="277">
        <v>4274.0017849631904</v>
      </c>
      <c r="H57" s="277"/>
      <c r="I57" s="282"/>
      <c r="J57" s="282">
        <v>126.53683642947955</v>
      </c>
      <c r="K57" s="282"/>
      <c r="L57" s="282"/>
      <c r="M57" s="282">
        <v>137.69608803822041</v>
      </c>
    </row>
    <row r="58" spans="1:13" s="245" customFormat="1" ht="13.5" customHeight="1">
      <c r="B58" s="268" t="s">
        <v>341</v>
      </c>
      <c r="C58" s="277">
        <v>17000</v>
      </c>
      <c r="D58" s="277">
        <v>486.07461196319019</v>
      </c>
      <c r="E58" s="277"/>
      <c r="F58" s="277">
        <v>73012</v>
      </c>
      <c r="G58" s="277">
        <v>1815.76401496319</v>
      </c>
      <c r="H58" s="277"/>
      <c r="I58" s="282">
        <v>90.836227624899806</v>
      </c>
      <c r="J58" s="282">
        <v>114.71339578597393</v>
      </c>
      <c r="K58" s="282"/>
      <c r="L58" s="282">
        <v>112.33998030526836</v>
      </c>
      <c r="M58" s="282">
        <v>129.58984859100809</v>
      </c>
    </row>
    <row r="59" spans="1:13" s="245" customFormat="1" ht="13.5" customHeight="1">
      <c r="B59" s="268" t="s">
        <v>342</v>
      </c>
      <c r="C59" s="277"/>
      <c r="D59" s="277">
        <v>140</v>
      </c>
      <c r="E59" s="277"/>
      <c r="F59" s="277"/>
      <c r="G59" s="277">
        <v>566.93121199999996</v>
      </c>
      <c r="H59" s="277"/>
      <c r="I59" s="282"/>
      <c r="J59" s="282">
        <v>94.3831616448566</v>
      </c>
      <c r="K59" s="282"/>
      <c r="L59" s="282"/>
      <c r="M59" s="282">
        <v>139.34376905893964</v>
      </c>
    </row>
    <row r="60" spans="1:13" s="286" customFormat="1" ht="13.5" customHeight="1">
      <c r="A60" s="245"/>
      <c r="B60" s="285" t="s">
        <v>343</v>
      </c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</row>
    <row r="61" spans="1:13">
      <c r="B61" s="244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</row>
    <row r="62" spans="1:13">
      <c r="B62" s="288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</row>
    <row r="63" spans="1:13">
      <c r="B63" s="290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</row>
    <row r="64" spans="1:13">
      <c r="B64" s="290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</row>
    <row r="65" spans="2:13"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</row>
    <row r="66" spans="2:13"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</row>
    <row r="67" spans="2:13"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</row>
    <row r="68" spans="2:13"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</row>
    <row r="69" spans="2:13"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</row>
    <row r="70" spans="2:13"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</row>
    <row r="71" spans="2:13"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</row>
    <row r="72" spans="2:13"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</row>
    <row r="73" spans="2:13"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</row>
    <row r="74" spans="2:13"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</row>
    <row r="75" spans="2:13"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</row>
    <row r="76" spans="2:13"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</row>
    <row r="77" spans="2:13"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</row>
    <row r="78" spans="2:13"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</row>
    <row r="79" spans="2:13">
      <c r="B79" s="287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</row>
    <row r="80" spans="2:13">
      <c r="B80" s="287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</row>
    <row r="81" spans="2:13">
      <c r="B81" s="287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</row>
    <row r="82" spans="2:13">
      <c r="B82" s="287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</row>
    <row r="83" spans="2:13">
      <c r="B83" s="287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</row>
    <row r="84" spans="2:13">
      <c r="B84" s="287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</row>
    <row r="85" spans="2:13">
      <c r="B85" s="287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</row>
    <row r="86" spans="2:13">
      <c r="B86" s="287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B26" sqref="B26"/>
    </sheetView>
  </sheetViews>
  <sheetFormatPr defaultColWidth="9.140625" defaultRowHeight="12.75"/>
  <cols>
    <col min="1" max="1" width="2.42578125" style="329" customWidth="1"/>
    <col min="2" max="2" width="11.140625" style="329" customWidth="1"/>
    <col min="3" max="3" width="24" style="329" customWidth="1"/>
    <col min="4" max="4" width="8.5703125" style="329" customWidth="1"/>
    <col min="5" max="5" width="9.140625" style="329" customWidth="1"/>
    <col min="6" max="6" width="9.42578125" style="329" customWidth="1"/>
    <col min="7" max="7" width="9.140625" style="329" customWidth="1"/>
    <col min="8" max="8" width="15.42578125" style="329" customWidth="1"/>
    <col min="9" max="16384" width="9.140625" style="329"/>
  </cols>
  <sheetData>
    <row r="1" spans="1:10" ht="19.5" customHeight="1">
      <c r="A1" s="326" t="s">
        <v>367</v>
      </c>
      <c r="B1" s="327"/>
      <c r="C1" s="327"/>
      <c r="D1" s="327"/>
      <c r="E1" s="327"/>
      <c r="F1" s="328"/>
    </row>
    <row r="2" spans="1:10" ht="18" customHeight="1">
      <c r="A2" s="326" t="s">
        <v>368</v>
      </c>
      <c r="B2" s="327"/>
      <c r="C2" s="327"/>
      <c r="D2" s="327"/>
      <c r="E2" s="327"/>
      <c r="F2" s="328"/>
    </row>
    <row r="3" spans="1:10" ht="15">
      <c r="A3" s="330"/>
      <c r="B3" s="331"/>
      <c r="C3" s="331"/>
      <c r="D3" s="331"/>
      <c r="E3" s="331"/>
      <c r="F3" s="331"/>
      <c r="G3" s="332"/>
    </row>
    <row r="4" spans="1:10" ht="15">
      <c r="A4" s="330"/>
      <c r="B4" s="331"/>
      <c r="C4" s="331"/>
      <c r="D4" s="331"/>
      <c r="E4" s="331"/>
      <c r="F4" s="332"/>
      <c r="G4" s="332"/>
      <c r="H4" s="333" t="s">
        <v>23</v>
      </c>
    </row>
    <row r="5" spans="1:10" ht="19.5" customHeight="1">
      <c r="A5" s="334"/>
      <c r="B5" s="335"/>
      <c r="C5" s="335"/>
      <c r="D5" s="479" t="s">
        <v>369</v>
      </c>
      <c r="E5" s="479"/>
      <c r="F5" s="479"/>
      <c r="G5" s="479"/>
      <c r="H5" s="336" t="s">
        <v>370</v>
      </c>
    </row>
    <row r="6" spans="1:10" ht="18" customHeight="1">
      <c r="A6" s="330"/>
      <c r="B6" s="331"/>
      <c r="C6" s="331"/>
      <c r="D6" s="337" t="s">
        <v>371</v>
      </c>
      <c r="E6" s="337" t="s">
        <v>181</v>
      </c>
      <c r="F6" s="337" t="s">
        <v>372</v>
      </c>
      <c r="G6" s="337" t="s">
        <v>222</v>
      </c>
      <c r="H6" s="338" t="s">
        <v>27</v>
      </c>
    </row>
    <row r="7" spans="1:10" ht="18" customHeight="1">
      <c r="A7" s="330"/>
      <c r="B7" s="331"/>
      <c r="C7" s="331"/>
      <c r="D7" s="339" t="s">
        <v>373</v>
      </c>
      <c r="E7" s="337" t="s">
        <v>79</v>
      </c>
      <c r="F7" s="337" t="s">
        <v>79</v>
      </c>
      <c r="G7" s="337" t="s">
        <v>79</v>
      </c>
      <c r="H7" s="338" t="s">
        <v>6</v>
      </c>
    </row>
    <row r="8" spans="1:10" ht="19.5" customHeight="1">
      <c r="A8" s="330"/>
      <c r="B8" s="331"/>
      <c r="C8" s="331"/>
      <c r="D8" s="340"/>
      <c r="E8" s="341">
        <v>2025</v>
      </c>
      <c r="F8" s="341">
        <v>2025</v>
      </c>
      <c r="G8" s="341">
        <v>2026</v>
      </c>
      <c r="H8" s="342" t="s">
        <v>32</v>
      </c>
    </row>
    <row r="9" spans="1:10" ht="11.25" customHeight="1">
      <c r="A9" s="328"/>
      <c r="B9" s="343"/>
      <c r="C9" s="343"/>
      <c r="D9" s="344"/>
      <c r="E9" s="344"/>
      <c r="F9" s="345"/>
      <c r="G9" s="345"/>
      <c r="H9" s="344"/>
    </row>
    <row r="10" spans="1:10" ht="20.100000000000001" customHeight="1">
      <c r="A10" s="346" t="s">
        <v>374</v>
      </c>
      <c r="B10" s="330"/>
      <c r="C10" s="330"/>
      <c r="D10" s="347">
        <v>107.72690383536252</v>
      </c>
      <c r="E10" s="347">
        <v>105.46183648540439</v>
      </c>
      <c r="F10" s="347">
        <v>103.30612399715891</v>
      </c>
      <c r="G10" s="347">
        <v>100.8437</v>
      </c>
      <c r="H10" s="348">
        <v>103.99319238168938</v>
      </c>
      <c r="I10" s="344"/>
      <c r="J10" s="344"/>
    </row>
    <row r="11" spans="1:10" ht="20.100000000000001" customHeight="1">
      <c r="A11" s="349"/>
      <c r="B11" s="349" t="s">
        <v>375</v>
      </c>
      <c r="C11" s="349"/>
      <c r="D11" s="345">
        <v>107.44735925131752</v>
      </c>
      <c r="E11" s="345">
        <v>105.20390692654927</v>
      </c>
      <c r="F11" s="345">
        <v>102.21746966495404</v>
      </c>
      <c r="G11" s="345">
        <v>100.584</v>
      </c>
      <c r="H11" s="350">
        <v>104.71137200110728</v>
      </c>
      <c r="I11" s="344"/>
    </row>
    <row r="12" spans="1:10" ht="20.100000000000001" customHeight="1">
      <c r="A12" s="349"/>
      <c r="B12" s="351" t="s">
        <v>376</v>
      </c>
      <c r="C12" s="349" t="s">
        <v>377</v>
      </c>
      <c r="D12" s="345">
        <v>103.06974431073418</v>
      </c>
      <c r="E12" s="345">
        <v>102.05666339576682</v>
      </c>
      <c r="F12" s="345">
        <v>101.84980741368702</v>
      </c>
      <c r="G12" s="345">
        <v>100.6686</v>
      </c>
      <c r="H12" s="350">
        <v>100.37097622383534</v>
      </c>
      <c r="I12" s="344"/>
    </row>
    <row r="13" spans="1:10" ht="20.100000000000001" customHeight="1">
      <c r="A13" s="349"/>
      <c r="B13" s="349"/>
      <c r="C13" s="349" t="s">
        <v>378</v>
      </c>
      <c r="D13" s="345">
        <v>107.31215632250027</v>
      </c>
      <c r="E13" s="345">
        <v>104.5094427298922</v>
      </c>
      <c r="F13" s="345">
        <v>100.99787030520669</v>
      </c>
      <c r="G13" s="345">
        <v>100.0048</v>
      </c>
      <c r="H13" s="350">
        <v>104.92676620478446</v>
      </c>
      <c r="I13" s="344"/>
    </row>
    <row r="14" spans="1:10" ht="20.100000000000001" customHeight="1">
      <c r="A14" s="349"/>
      <c r="B14" s="349"/>
      <c r="C14" s="349" t="s">
        <v>379</v>
      </c>
      <c r="D14" s="345">
        <v>109.77625271921593</v>
      </c>
      <c r="E14" s="345">
        <v>108.30076950796423</v>
      </c>
      <c r="F14" s="345">
        <v>105.35671026642302</v>
      </c>
      <c r="G14" s="345">
        <v>101.94199999999999</v>
      </c>
      <c r="H14" s="350">
        <v>106.11640924873707</v>
      </c>
      <c r="I14" s="344"/>
    </row>
    <row r="15" spans="1:10" ht="20.100000000000001" customHeight="1">
      <c r="A15" s="349"/>
      <c r="B15" s="349" t="s">
        <v>380</v>
      </c>
      <c r="C15" s="349"/>
      <c r="D15" s="345">
        <v>105.35045887679325</v>
      </c>
      <c r="E15" s="345">
        <v>104.20893843560903</v>
      </c>
      <c r="F15" s="345">
        <v>103.01025529515519</v>
      </c>
      <c r="G15" s="345">
        <v>100.85339999999999</v>
      </c>
      <c r="H15" s="350">
        <v>103.15278413828675</v>
      </c>
      <c r="I15" s="344"/>
    </row>
    <row r="16" spans="1:10" ht="20.100000000000001" customHeight="1">
      <c r="A16" s="349"/>
      <c r="B16" s="349" t="s">
        <v>381</v>
      </c>
      <c r="C16" s="349"/>
      <c r="D16" s="345">
        <v>103.31120446444511</v>
      </c>
      <c r="E16" s="345">
        <v>102.29172488231542</v>
      </c>
      <c r="F16" s="345">
        <v>101.32990721911889</v>
      </c>
      <c r="G16" s="345">
        <v>100.52330000000001</v>
      </c>
      <c r="H16" s="350">
        <v>101.79470858950233</v>
      </c>
      <c r="I16" s="344"/>
    </row>
    <row r="17" spans="1:12" ht="20.100000000000001" customHeight="1">
      <c r="A17" s="349"/>
      <c r="B17" s="349" t="s">
        <v>382</v>
      </c>
      <c r="C17" s="349"/>
      <c r="D17" s="345">
        <v>111.54393036627361</v>
      </c>
      <c r="E17" s="345">
        <v>107.9467926491112</v>
      </c>
      <c r="F17" s="345">
        <v>104.68260697281031</v>
      </c>
      <c r="G17" s="345">
        <v>102.5861</v>
      </c>
      <c r="H17" s="350">
        <v>106.25137534927948</v>
      </c>
      <c r="I17" s="344"/>
    </row>
    <row r="18" spans="1:12" ht="20.100000000000001" customHeight="1">
      <c r="A18" s="349"/>
      <c r="B18" s="349" t="s">
        <v>383</v>
      </c>
      <c r="C18" s="349"/>
      <c r="D18" s="345">
        <v>104.59992678758552</v>
      </c>
      <c r="E18" s="345">
        <v>103.14099616241283</v>
      </c>
      <c r="F18" s="345">
        <v>101.94933468410645</v>
      </c>
      <c r="G18" s="345">
        <v>100.7835</v>
      </c>
      <c r="H18" s="350">
        <v>102.38026863592745</v>
      </c>
      <c r="I18" s="344"/>
    </row>
    <row r="19" spans="1:12" ht="20.100000000000001" customHeight="1">
      <c r="A19" s="349"/>
      <c r="B19" s="349" t="s">
        <v>384</v>
      </c>
      <c r="C19" s="349"/>
      <c r="D19" s="345">
        <v>107.20373636572744</v>
      </c>
      <c r="E19" s="345">
        <v>101.11070603937617</v>
      </c>
      <c r="F19" s="345">
        <v>100.83409410670497</v>
      </c>
      <c r="G19" s="345">
        <v>100.1302</v>
      </c>
      <c r="H19" s="350">
        <v>100.94202560340382</v>
      </c>
      <c r="I19" s="344"/>
    </row>
    <row r="20" spans="1:12" ht="20.100000000000001" customHeight="1">
      <c r="A20" s="349"/>
      <c r="B20" s="351" t="s">
        <v>376</v>
      </c>
      <c r="C20" s="349" t="s">
        <v>385</v>
      </c>
      <c r="D20" s="345">
        <v>109.409244798784</v>
      </c>
      <c r="E20" s="345">
        <v>100.7420433151417</v>
      </c>
      <c r="F20" s="345">
        <v>100.69571589997696</v>
      </c>
      <c r="G20" s="345">
        <v>99.999499999999998</v>
      </c>
      <c r="H20" s="350">
        <v>100.70648900666092</v>
      </c>
      <c r="I20" s="344"/>
    </row>
    <row r="21" spans="1:12" ht="20.100000000000001" customHeight="1">
      <c r="A21" s="349"/>
      <c r="B21" s="349" t="s">
        <v>386</v>
      </c>
      <c r="C21" s="349"/>
      <c r="D21" s="345">
        <v>105.81460913837263</v>
      </c>
      <c r="E21" s="345">
        <v>111.07993607179803</v>
      </c>
      <c r="F21" s="345">
        <v>110.68780641496842</v>
      </c>
      <c r="G21" s="345">
        <v>99.192800000000005</v>
      </c>
      <c r="H21" s="350">
        <v>103.48431281007717</v>
      </c>
      <c r="I21" s="344"/>
    </row>
    <row r="22" spans="1:12" ht="20.100000000000001" customHeight="1">
      <c r="A22" s="349"/>
      <c r="B22" s="349" t="s">
        <v>387</v>
      </c>
      <c r="C22" s="349"/>
      <c r="D22" s="345">
        <v>100.42775420861608</v>
      </c>
      <c r="E22" s="345">
        <v>100.24100238001981</v>
      </c>
      <c r="F22" s="345">
        <v>100.21071310576059</v>
      </c>
      <c r="G22" s="345">
        <v>100.16719999999999</v>
      </c>
      <c r="H22" s="350">
        <v>99.912225404992967</v>
      </c>
      <c r="I22" s="344"/>
    </row>
    <row r="23" spans="1:12" ht="20.100000000000001" customHeight="1">
      <c r="A23" s="349"/>
      <c r="B23" s="349" t="s">
        <v>388</v>
      </c>
      <c r="C23" s="349"/>
      <c r="D23" s="345">
        <v>111.32565037975631</v>
      </c>
      <c r="E23" s="345">
        <v>103.37240131527186</v>
      </c>
      <c r="F23" s="345">
        <v>100.31656696605032</v>
      </c>
      <c r="G23" s="345">
        <v>100.0779</v>
      </c>
      <c r="H23" s="350">
        <v>103.25424385426538</v>
      </c>
      <c r="I23" s="344"/>
    </row>
    <row r="24" spans="1:12" ht="20.100000000000001" customHeight="1">
      <c r="A24" s="349"/>
      <c r="B24" s="351" t="s">
        <v>376</v>
      </c>
      <c r="C24" s="349" t="s">
        <v>389</v>
      </c>
      <c r="D24" s="352">
        <v>112.52582292307702</v>
      </c>
      <c r="E24" s="345">
        <v>103.55660364563266</v>
      </c>
      <c r="F24" s="345">
        <v>100.2682560795803</v>
      </c>
      <c r="G24" s="345">
        <v>100.038</v>
      </c>
      <c r="H24" s="350">
        <v>103.45269835417044</v>
      </c>
      <c r="I24" s="344"/>
      <c r="J24" s="353"/>
      <c r="L24" s="353"/>
    </row>
    <row r="25" spans="1:12" ht="20.100000000000001" customHeight="1">
      <c r="A25" s="349"/>
      <c r="B25" s="349" t="s">
        <v>390</v>
      </c>
      <c r="C25" s="349"/>
      <c r="D25" s="352">
        <v>103.2927908911371</v>
      </c>
      <c r="E25" s="345">
        <v>102.70888508767267</v>
      </c>
      <c r="F25" s="345">
        <v>102.02513448339529</v>
      </c>
      <c r="G25" s="345">
        <v>100.6289</v>
      </c>
      <c r="H25" s="350">
        <v>102.04840366115049</v>
      </c>
      <c r="I25" s="344"/>
    </row>
    <row r="26" spans="1:12" ht="20.100000000000001" customHeight="1">
      <c r="A26" s="349"/>
      <c r="B26" s="349" t="s">
        <v>391</v>
      </c>
      <c r="C26" s="349"/>
      <c r="D26" s="352">
        <v>108.95514901332822</v>
      </c>
      <c r="E26" s="345">
        <v>104.52383879017569</v>
      </c>
      <c r="F26" s="345">
        <v>102.510769094819</v>
      </c>
      <c r="G26" s="345">
        <v>100.64230000000001</v>
      </c>
      <c r="H26" s="350">
        <v>103.88938865043232</v>
      </c>
      <c r="I26" s="344"/>
    </row>
    <row r="27" spans="1:12" ht="20.100000000000001" customHeight="1">
      <c r="A27" s="346" t="s">
        <v>392</v>
      </c>
      <c r="B27" s="354"/>
      <c r="C27" s="354"/>
      <c r="D27" s="347">
        <v>212.88126707752298</v>
      </c>
      <c r="E27" s="347">
        <v>154.23606852130533</v>
      </c>
      <c r="F27" s="347">
        <v>110.83427272529676</v>
      </c>
      <c r="G27" s="347">
        <v>93.2851</v>
      </c>
      <c r="H27" s="348">
        <v>175.12942886322563</v>
      </c>
      <c r="I27" s="344"/>
    </row>
    <row r="28" spans="1:12" ht="20.100000000000001" customHeight="1">
      <c r="A28" s="346" t="s">
        <v>393</v>
      </c>
      <c r="B28" s="354"/>
      <c r="C28" s="354"/>
      <c r="D28" s="347">
        <v>105.19107730776642</v>
      </c>
      <c r="E28" s="347">
        <v>101.43849382067351</v>
      </c>
      <c r="F28" s="347">
        <v>99.694261701812081</v>
      </c>
      <c r="G28" s="347">
        <v>100.1658</v>
      </c>
      <c r="H28" s="348">
        <v>102.29221400844138</v>
      </c>
      <c r="I28" s="344"/>
      <c r="J28" s="344"/>
    </row>
    <row r="29" spans="1:12" ht="20.100000000000001" customHeight="1">
      <c r="A29" s="346" t="s">
        <v>394</v>
      </c>
      <c r="B29" s="354"/>
      <c r="C29" s="354"/>
      <c r="D29" s="355"/>
      <c r="E29" s="347">
        <v>4.6618553143974006</v>
      </c>
      <c r="F29" s="347"/>
      <c r="G29" s="347">
        <v>0.87884425791266985</v>
      </c>
      <c r="H29" s="348">
        <v>3.8881072359161521</v>
      </c>
      <c r="I29" s="344"/>
    </row>
    <row r="30" spans="1:12" ht="9" customHeight="1">
      <c r="A30" s="356"/>
      <c r="B30" s="356"/>
      <c r="C30" s="356"/>
    </row>
    <row r="31" spans="1:12" ht="24.75" customHeight="1">
      <c r="A31" s="357" t="s">
        <v>395</v>
      </c>
    </row>
    <row r="53" spans="1:8">
      <c r="A53" s="358"/>
      <c r="B53" s="358"/>
      <c r="C53" s="358"/>
      <c r="D53" s="358"/>
      <c r="E53" s="358"/>
      <c r="F53" s="358"/>
      <c r="G53" s="358"/>
      <c r="H53" s="358"/>
    </row>
    <row r="54" spans="1:8">
      <c r="A54" s="358"/>
      <c r="B54" s="358"/>
      <c r="C54" s="358"/>
      <c r="D54" s="358"/>
      <c r="E54" s="358"/>
      <c r="F54" s="358"/>
      <c r="G54" s="358"/>
      <c r="H54" s="358"/>
    </row>
    <row r="55" spans="1:8">
      <c r="A55" s="358"/>
      <c r="B55" s="358"/>
      <c r="C55" s="358"/>
      <c r="D55" s="358"/>
      <c r="E55" s="358"/>
      <c r="F55" s="358"/>
      <c r="G55" s="358"/>
      <c r="H55" s="358"/>
    </row>
    <row r="56" spans="1:8">
      <c r="A56" s="358"/>
      <c r="B56" s="358"/>
      <c r="C56" s="358"/>
      <c r="D56" s="358"/>
      <c r="E56" s="358"/>
      <c r="F56" s="358"/>
      <c r="G56" s="358"/>
      <c r="H56" s="358"/>
    </row>
    <row r="57" spans="1:8">
      <c r="A57" s="358"/>
      <c r="B57" s="358"/>
      <c r="C57" s="358"/>
      <c r="D57" s="358"/>
      <c r="E57" s="358"/>
      <c r="F57" s="358"/>
      <c r="G57" s="358"/>
      <c r="H57" s="358"/>
    </row>
    <row r="58" spans="1:8">
      <c r="A58" s="358"/>
      <c r="B58" s="358"/>
      <c r="C58" s="358"/>
      <c r="D58" s="358"/>
      <c r="E58" s="358"/>
      <c r="F58" s="358"/>
      <c r="G58" s="358"/>
      <c r="H58" s="358"/>
    </row>
    <row r="59" spans="1:8">
      <c r="A59" s="358"/>
      <c r="B59" s="358"/>
      <c r="C59" s="358"/>
      <c r="D59" s="358"/>
      <c r="E59" s="358"/>
      <c r="F59" s="358"/>
      <c r="G59" s="358"/>
      <c r="H59" s="358"/>
    </row>
    <row r="60" spans="1:8">
      <c r="A60" s="358"/>
      <c r="B60" s="358"/>
      <c r="C60" s="358"/>
      <c r="D60" s="358"/>
      <c r="E60" s="358"/>
      <c r="F60" s="358"/>
      <c r="G60" s="358"/>
      <c r="H60" s="358"/>
    </row>
    <row r="61" spans="1:8">
      <c r="A61" s="358"/>
      <c r="B61" s="358"/>
      <c r="C61" s="358"/>
      <c r="D61" s="358"/>
      <c r="E61" s="358"/>
      <c r="F61" s="358"/>
      <c r="G61" s="358"/>
      <c r="H61" s="358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scale="99" firstPageNumber="3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8"/>
  <sheetViews>
    <sheetView zoomScale="110" zoomScaleNormal="110" workbookViewId="0">
      <selection activeCell="B26" sqref="B26"/>
    </sheetView>
  </sheetViews>
  <sheetFormatPr defaultColWidth="9" defaultRowHeight="15"/>
  <cols>
    <col min="1" max="1" width="29.42578125" style="157" customWidth="1"/>
    <col min="2" max="2" width="10.140625" style="157" customWidth="1"/>
    <col min="3" max="3" width="11.140625" style="157" customWidth="1"/>
    <col min="4" max="4" width="12.140625" style="157" customWidth="1"/>
    <col min="5" max="5" width="12.42578125" style="157" customWidth="1"/>
    <col min="6" max="6" width="12.5703125" style="157" customWidth="1"/>
    <col min="7" max="7" width="9" style="157"/>
    <col min="8" max="8" width="18" style="157" customWidth="1"/>
    <col min="9" max="9" width="19.85546875" style="157" customWidth="1"/>
    <col min="10" max="16384" width="9" style="157"/>
  </cols>
  <sheetData>
    <row r="1" spans="1:8" ht="20.100000000000001" customHeight="1">
      <c r="A1" s="154" t="s">
        <v>199</v>
      </c>
      <c r="B1" s="155"/>
      <c r="C1" s="155"/>
      <c r="D1" s="155"/>
      <c r="E1" s="155"/>
      <c r="F1" s="155"/>
      <c r="G1" s="156"/>
    </row>
    <row r="2" spans="1:8" ht="20.100000000000001" customHeight="1">
      <c r="A2" s="158" t="s">
        <v>200</v>
      </c>
      <c r="B2" s="159"/>
      <c r="C2" s="159"/>
      <c r="D2" s="159"/>
      <c r="E2" s="159"/>
      <c r="F2" s="159"/>
      <c r="G2" s="156"/>
    </row>
    <row r="3" spans="1:8" ht="20.100000000000001" customHeight="1">
      <c r="A3" s="160"/>
      <c r="B3" s="161"/>
      <c r="C3" s="161"/>
      <c r="D3" s="161"/>
      <c r="E3" s="161"/>
      <c r="F3" s="162"/>
      <c r="G3" s="156"/>
    </row>
    <row r="4" spans="1:8" ht="15.95" customHeight="1">
      <c r="A4" s="163"/>
      <c r="B4" s="164" t="s">
        <v>74</v>
      </c>
      <c r="C4" s="164" t="s">
        <v>74</v>
      </c>
      <c r="D4" s="164" t="s">
        <v>201</v>
      </c>
      <c r="E4" s="164" t="s">
        <v>201</v>
      </c>
      <c r="F4" s="164" t="s">
        <v>202</v>
      </c>
      <c r="G4" s="156"/>
    </row>
    <row r="5" spans="1:8" ht="15.95" customHeight="1">
      <c r="A5" s="165"/>
      <c r="B5" s="166" t="s">
        <v>184</v>
      </c>
      <c r="C5" s="166" t="s">
        <v>202</v>
      </c>
      <c r="D5" s="166" t="s">
        <v>188</v>
      </c>
      <c r="E5" s="166" t="s">
        <v>188</v>
      </c>
      <c r="F5" s="166" t="s">
        <v>203</v>
      </c>
      <c r="G5" s="156"/>
    </row>
    <row r="6" spans="1:8" ht="15.95" customHeight="1">
      <c r="A6" s="165"/>
      <c r="B6" s="167" t="s">
        <v>79</v>
      </c>
      <c r="C6" s="167" t="s">
        <v>185</v>
      </c>
      <c r="D6" s="167" t="s">
        <v>132</v>
      </c>
      <c r="E6" s="167" t="s">
        <v>204</v>
      </c>
      <c r="F6" s="166" t="s">
        <v>80</v>
      </c>
      <c r="G6" s="156"/>
    </row>
    <row r="7" spans="1:8" ht="15.95" customHeight="1">
      <c r="A7" s="165"/>
      <c r="B7" s="168">
        <v>2026</v>
      </c>
      <c r="C7" s="168">
        <v>2026</v>
      </c>
      <c r="D7" s="168" t="s">
        <v>192</v>
      </c>
      <c r="E7" s="168" t="s">
        <v>205</v>
      </c>
      <c r="F7" s="169" t="s">
        <v>7</v>
      </c>
      <c r="G7" s="156"/>
    </row>
    <row r="8" spans="1:8" ht="20.100000000000001" customHeight="1">
      <c r="A8" s="165"/>
      <c r="G8" s="156"/>
    </row>
    <row r="9" spans="1:8" ht="20.100000000000001" customHeight="1">
      <c r="A9" s="170" t="s">
        <v>206</v>
      </c>
      <c r="B9" s="171">
        <v>509452.83581032231</v>
      </c>
      <c r="C9" s="171">
        <v>2102337.8119682656</v>
      </c>
      <c r="D9" s="172">
        <v>105.60513893987975</v>
      </c>
      <c r="E9" s="172">
        <v>117.34984860108051</v>
      </c>
      <c r="F9" s="172">
        <v>114.9668869586306</v>
      </c>
      <c r="G9" s="156"/>
    </row>
    <row r="10" spans="1:8" ht="20.100000000000001" customHeight="1">
      <c r="A10" s="173" t="s">
        <v>207</v>
      </c>
      <c r="B10" s="174"/>
      <c r="C10" s="174"/>
      <c r="D10" s="175"/>
      <c r="E10" s="175"/>
      <c r="F10" s="175"/>
      <c r="G10" s="156"/>
    </row>
    <row r="11" spans="1:8" ht="20.100000000000001" customHeight="1">
      <c r="A11" s="176" t="s">
        <v>208</v>
      </c>
      <c r="B11" s="177">
        <v>507575.70378432231</v>
      </c>
      <c r="C11" s="177">
        <v>2095404.6798882657</v>
      </c>
      <c r="D11" s="178">
        <v>105.60172488092907</v>
      </c>
      <c r="E11" s="178">
        <v>117.35987560714756</v>
      </c>
      <c r="F11" s="178">
        <v>114.995356867806</v>
      </c>
      <c r="G11" s="156"/>
    </row>
    <row r="12" spans="1:8" ht="20.100000000000001" customHeight="1">
      <c r="A12" s="176" t="s">
        <v>209</v>
      </c>
      <c r="B12" s="177">
        <v>1877.132026</v>
      </c>
      <c r="C12" s="177">
        <v>6933.1320799999994</v>
      </c>
      <c r="D12" s="178">
        <v>106.53647048825586</v>
      </c>
      <c r="E12" s="178">
        <v>114.7</v>
      </c>
      <c r="F12" s="178">
        <v>106.96339709153966</v>
      </c>
      <c r="G12" s="156"/>
    </row>
    <row r="13" spans="1:8" ht="20.100000000000001" customHeight="1">
      <c r="A13" s="173" t="s">
        <v>210</v>
      </c>
      <c r="B13" s="174"/>
      <c r="C13" s="174"/>
      <c r="D13" s="175"/>
      <c r="E13" s="175"/>
      <c r="F13" s="175"/>
      <c r="G13" s="156"/>
      <c r="H13" s="179"/>
    </row>
    <row r="14" spans="1:8" ht="20.100000000000001" customHeight="1">
      <c r="A14" s="176" t="s">
        <v>211</v>
      </c>
      <c r="B14" s="177">
        <v>4300</v>
      </c>
      <c r="C14" s="177">
        <v>16353.725924999999</v>
      </c>
      <c r="D14" s="178">
        <v>106.84557087836998</v>
      </c>
      <c r="E14" s="178">
        <v>144.22454487093916</v>
      </c>
      <c r="F14" s="178">
        <v>111.55164032567295</v>
      </c>
      <c r="G14" s="156"/>
      <c r="H14" s="179"/>
    </row>
    <row r="15" spans="1:8" ht="20.100000000000001" customHeight="1">
      <c r="A15" s="176" t="s">
        <v>212</v>
      </c>
      <c r="B15" s="177">
        <v>678.61587184074949</v>
      </c>
      <c r="C15" s="177">
        <v>3985.3255192770803</v>
      </c>
      <c r="D15" s="178">
        <v>105.09373560512709</v>
      </c>
      <c r="E15" s="178">
        <v>104.90000000000002</v>
      </c>
      <c r="F15" s="180">
        <v>86.106425769864288</v>
      </c>
      <c r="G15" s="156"/>
      <c r="H15" s="179"/>
    </row>
    <row r="16" spans="1:8" ht="20.100000000000001" customHeight="1">
      <c r="A16" s="176" t="s">
        <v>213</v>
      </c>
      <c r="B16" s="177">
        <v>34165.641528854328</v>
      </c>
      <c r="C16" s="177">
        <v>156769.2535605231</v>
      </c>
      <c r="D16" s="178">
        <v>108.38600467845363</v>
      </c>
      <c r="E16" s="178">
        <v>111.87931004690081</v>
      </c>
      <c r="F16" s="178">
        <v>104.13587257283157</v>
      </c>
      <c r="G16" s="156"/>
      <c r="H16" s="179"/>
    </row>
    <row r="17" spans="1:9" ht="20.100000000000001" customHeight="1">
      <c r="A17" s="176" t="s">
        <v>214</v>
      </c>
      <c r="B17" s="177">
        <v>464952.61422962724</v>
      </c>
      <c r="C17" s="177">
        <v>1904616.8682834653</v>
      </c>
      <c r="D17" s="178">
        <v>105.43209937566129</v>
      </c>
      <c r="E17" s="178">
        <v>117.60587529062909</v>
      </c>
      <c r="F17" s="178">
        <v>116.11468045762423</v>
      </c>
      <c r="G17" s="156"/>
      <c r="H17" s="179"/>
    </row>
    <row r="18" spans="1:9" ht="20.100000000000001" customHeight="1">
      <c r="A18" s="176" t="s">
        <v>215</v>
      </c>
      <c r="B18" s="177">
        <v>5355.9641800000009</v>
      </c>
      <c r="C18" s="177">
        <v>20612.638680000004</v>
      </c>
      <c r="D18" s="178">
        <v>102.53985373231482</v>
      </c>
      <c r="E18" s="178">
        <v>116.00000000000001</v>
      </c>
      <c r="F18" s="178">
        <v>111.26735255656786</v>
      </c>
      <c r="G18" s="156"/>
      <c r="H18" s="179"/>
    </row>
    <row r="19" spans="1:9" ht="20.100000000000001" customHeight="1">
      <c r="A19" s="176"/>
      <c r="B19" s="181"/>
      <c r="C19" s="181"/>
      <c r="D19" s="182"/>
      <c r="E19" s="182"/>
      <c r="F19" s="182"/>
      <c r="G19" s="156"/>
    </row>
    <row r="20" spans="1:9" ht="20.100000000000001" customHeight="1">
      <c r="A20" s="170" t="s">
        <v>216</v>
      </c>
      <c r="B20" s="171">
        <v>28392.228358460728</v>
      </c>
      <c r="C20" s="171">
        <v>113153.66317049504</v>
      </c>
      <c r="D20" s="172">
        <v>104.84106089164658</v>
      </c>
      <c r="E20" s="172">
        <v>115.84464021963259</v>
      </c>
      <c r="F20" s="172">
        <v>112.71011303323262</v>
      </c>
      <c r="G20" s="156"/>
    </row>
    <row r="21" spans="1:9" ht="20.100000000000001" customHeight="1">
      <c r="A21" s="173" t="s">
        <v>207</v>
      </c>
      <c r="B21" s="174"/>
      <c r="C21" s="174"/>
      <c r="D21" s="175"/>
      <c r="E21" s="175"/>
      <c r="F21" s="175"/>
      <c r="G21" s="156"/>
    </row>
    <row r="22" spans="1:9" ht="20.100000000000001" customHeight="1">
      <c r="A22" s="176" t="s">
        <v>208</v>
      </c>
      <c r="B22" s="177">
        <v>22426.542566429722</v>
      </c>
      <c r="C22" s="177">
        <v>90982.679576504044</v>
      </c>
      <c r="D22" s="178">
        <v>104.66384599346155</v>
      </c>
      <c r="E22" s="178">
        <v>115.99038749746495</v>
      </c>
      <c r="F22" s="178">
        <v>114.43557438085557</v>
      </c>
      <c r="G22" s="156"/>
      <c r="H22" s="179"/>
    </row>
    <row r="23" spans="1:9" ht="20.100000000000001" customHeight="1">
      <c r="A23" s="176" t="s">
        <v>209</v>
      </c>
      <c r="B23" s="177">
        <v>5965.6857920310076</v>
      </c>
      <c r="C23" s="177">
        <v>22170.983593990997</v>
      </c>
      <c r="D23" s="178">
        <v>105.51265992272741</v>
      </c>
      <c r="E23" s="178">
        <v>115.3</v>
      </c>
      <c r="F23" s="178">
        <v>106.14250426707605</v>
      </c>
      <c r="G23" s="156"/>
      <c r="H23" s="179"/>
    </row>
    <row r="24" spans="1:9" ht="20.100000000000001" customHeight="1">
      <c r="A24" s="173" t="s">
        <v>210</v>
      </c>
      <c r="B24" s="174"/>
      <c r="C24" s="174"/>
      <c r="D24" s="175"/>
      <c r="E24" s="175"/>
      <c r="F24" s="175"/>
      <c r="G24" s="183"/>
      <c r="H24" s="183"/>
    </row>
    <row r="25" spans="1:9" ht="20.100000000000001" customHeight="1">
      <c r="A25" s="176" t="s">
        <v>211</v>
      </c>
      <c r="B25" s="177">
        <v>297.74400000000003</v>
      </c>
      <c r="C25" s="177">
        <v>1114.9237040000003</v>
      </c>
      <c r="D25" s="178">
        <v>116.87785576334262</v>
      </c>
      <c r="E25" s="178">
        <v>117.39339075493929</v>
      </c>
      <c r="F25" s="178">
        <v>104.0744368158522</v>
      </c>
      <c r="G25" s="179"/>
      <c r="H25" s="179"/>
      <c r="I25" s="179"/>
    </row>
    <row r="26" spans="1:9" ht="20.100000000000001" customHeight="1">
      <c r="A26" s="176" t="s">
        <v>212</v>
      </c>
      <c r="B26" s="177">
        <v>57.775948940207599</v>
      </c>
      <c r="C26" s="177">
        <v>256.05</v>
      </c>
      <c r="D26" s="178">
        <v>109.68819684191691</v>
      </c>
      <c r="E26" s="178">
        <v>109.11069412248698</v>
      </c>
      <c r="F26" s="178">
        <v>100.35256052881299</v>
      </c>
      <c r="G26" s="179"/>
      <c r="H26" s="179"/>
      <c r="I26" s="179"/>
    </row>
    <row r="27" spans="1:9" ht="20.100000000000001" customHeight="1">
      <c r="A27" s="176" t="s">
        <v>213</v>
      </c>
      <c r="B27" s="177">
        <v>806.10696573502241</v>
      </c>
      <c r="C27" s="177">
        <v>3065.4765074654342</v>
      </c>
      <c r="D27" s="178">
        <v>110.20845232890024</v>
      </c>
      <c r="E27" s="178">
        <v>111.21729694254007</v>
      </c>
      <c r="F27" s="178">
        <v>114.60238725540677</v>
      </c>
      <c r="G27" s="179"/>
      <c r="H27" s="179"/>
      <c r="I27" s="179"/>
    </row>
    <row r="28" spans="1:9" ht="20.100000000000001" customHeight="1">
      <c r="A28" s="176" t="s">
        <v>214</v>
      </c>
      <c r="B28" s="177">
        <v>18203.539660175491</v>
      </c>
      <c r="C28" s="177">
        <v>74121.042295292777</v>
      </c>
      <c r="D28" s="178">
        <v>104.5510415861346</v>
      </c>
      <c r="E28" s="178">
        <v>116.12828145831719</v>
      </c>
      <c r="F28" s="178">
        <v>114.26993274462578</v>
      </c>
      <c r="G28" s="179"/>
      <c r="H28" s="179"/>
      <c r="I28" s="179"/>
    </row>
    <row r="29" spans="1:9" ht="20.100000000000001" customHeight="1">
      <c r="A29" s="176" t="s">
        <v>215</v>
      </c>
      <c r="B29" s="177">
        <v>9027.0617836100046</v>
      </c>
      <c r="C29" s="177">
        <v>34596.177756610006</v>
      </c>
      <c r="D29" s="178">
        <v>104.58640238822754</v>
      </c>
      <c r="E29" s="178">
        <v>115.70000000000003</v>
      </c>
      <c r="F29" s="178">
        <v>109.73381046530812</v>
      </c>
      <c r="G29" s="179"/>
      <c r="H29" s="179"/>
      <c r="I29" s="179"/>
    </row>
    <row r="30" spans="1:9" ht="20.100000000000001" customHeight="1">
      <c r="A30" s="184"/>
      <c r="B30" s="184"/>
      <c r="C30" s="184"/>
      <c r="D30" s="184"/>
      <c r="E30" s="184"/>
      <c r="F30" s="184"/>
      <c r="G30" s="156"/>
    </row>
    <row r="31" spans="1:9" ht="20.100000000000001" customHeight="1">
      <c r="A31" s="184"/>
      <c r="B31" s="184"/>
      <c r="C31" s="184"/>
      <c r="D31" s="184"/>
      <c r="E31" s="184"/>
      <c r="F31" s="184"/>
      <c r="G31" s="156"/>
    </row>
    <row r="32" spans="1:9" ht="20.100000000000001" customHeight="1">
      <c r="A32" s="184"/>
      <c r="B32" s="184"/>
      <c r="C32" s="184"/>
      <c r="D32" s="184"/>
      <c r="E32" s="184"/>
      <c r="F32" s="184"/>
      <c r="G32" s="156"/>
    </row>
    <row r="33" spans="1:7" ht="20.100000000000001" customHeight="1">
      <c r="A33" s="184"/>
      <c r="B33" s="184"/>
      <c r="C33" s="184"/>
      <c r="D33" s="184"/>
      <c r="E33" s="184"/>
      <c r="F33" s="184"/>
      <c r="G33" s="156"/>
    </row>
    <row r="34" spans="1:7" ht="20.100000000000001" customHeight="1">
      <c r="A34" s="184"/>
      <c r="B34" s="184"/>
      <c r="C34" s="184"/>
      <c r="D34" s="184"/>
      <c r="E34" s="184"/>
      <c r="F34" s="184"/>
      <c r="G34" s="156"/>
    </row>
    <row r="35" spans="1:7" ht="20.100000000000001" customHeight="1">
      <c r="A35" s="185"/>
      <c r="B35" s="185"/>
      <c r="C35" s="186"/>
      <c r="D35" s="186"/>
      <c r="E35" s="186"/>
      <c r="F35" s="185"/>
      <c r="G35" s="156"/>
    </row>
    <row r="36" spans="1:7" ht="20.100000000000001" customHeight="1">
      <c r="A36" s="185"/>
      <c r="B36" s="185"/>
      <c r="C36" s="186"/>
      <c r="D36" s="186"/>
      <c r="E36" s="186"/>
      <c r="F36" s="185"/>
      <c r="G36" s="156"/>
    </row>
    <row r="37" spans="1:7" ht="20.100000000000001" customHeight="1">
      <c r="A37" s="185"/>
      <c r="B37" s="185"/>
      <c r="C37" s="186"/>
      <c r="D37" s="186"/>
      <c r="E37" s="186"/>
      <c r="F37" s="185"/>
    </row>
    <row r="38" spans="1:7" ht="20.100000000000001" customHeight="1">
      <c r="A38" s="185"/>
      <c r="B38" s="185"/>
      <c r="C38" s="186"/>
      <c r="D38" s="186"/>
      <c r="E38" s="186"/>
      <c r="F38" s="185"/>
    </row>
    <row r="39" spans="1:7" ht="20.100000000000001" customHeight="1">
      <c r="A39" s="185"/>
      <c r="B39" s="185"/>
      <c r="C39" s="186"/>
      <c r="D39" s="186"/>
      <c r="E39" s="186"/>
      <c r="F39" s="185"/>
    </row>
    <row r="40" spans="1:7" ht="20.100000000000001" customHeight="1">
      <c r="A40" s="185"/>
      <c r="B40" s="185"/>
      <c r="C40" s="186"/>
      <c r="D40" s="186"/>
      <c r="E40" s="186"/>
      <c r="F40" s="185"/>
    </row>
    <row r="41" spans="1:7" ht="20.100000000000001" customHeight="1">
      <c r="A41" s="185"/>
      <c r="B41" s="185"/>
      <c r="C41" s="186"/>
      <c r="D41" s="186"/>
      <c r="E41" s="186"/>
      <c r="F41" s="185"/>
    </row>
    <row r="42" spans="1:7" ht="20.100000000000001" customHeight="1">
      <c r="A42" s="185"/>
      <c r="B42" s="185"/>
      <c r="C42" s="186"/>
      <c r="D42" s="186"/>
      <c r="E42" s="186"/>
      <c r="F42" s="185"/>
    </row>
    <row r="43" spans="1:7" ht="20.100000000000001" customHeight="1">
      <c r="A43" s="185"/>
      <c r="B43" s="185"/>
      <c r="C43" s="186"/>
      <c r="D43" s="186"/>
      <c r="E43" s="186"/>
      <c r="F43" s="185"/>
    </row>
    <row r="44" spans="1:7" ht="20.100000000000001" customHeight="1">
      <c r="A44" s="185"/>
      <c r="B44" s="185"/>
      <c r="C44" s="186"/>
      <c r="D44" s="186"/>
      <c r="E44" s="186"/>
      <c r="F44" s="185"/>
    </row>
    <row r="45" spans="1:7" ht="20.100000000000001" customHeight="1">
      <c r="A45" s="185"/>
      <c r="B45" s="185"/>
      <c r="C45" s="186"/>
      <c r="D45" s="186"/>
      <c r="E45" s="186"/>
      <c r="F45" s="185"/>
    </row>
    <row r="46" spans="1:7" ht="20.100000000000001" customHeight="1">
      <c r="A46" s="185"/>
      <c r="B46" s="185"/>
      <c r="C46" s="186"/>
      <c r="D46" s="186"/>
      <c r="E46" s="186"/>
      <c r="F46" s="185"/>
    </row>
    <row r="47" spans="1:7" ht="20.100000000000001" customHeight="1">
      <c r="A47" s="185"/>
      <c r="B47" s="185"/>
      <c r="C47" s="186"/>
      <c r="D47" s="186"/>
      <c r="E47" s="186"/>
      <c r="F47" s="185"/>
    </row>
    <row r="48" spans="1:7" ht="14.1" customHeight="1">
      <c r="A48" s="185"/>
      <c r="B48" s="185"/>
      <c r="C48" s="186"/>
      <c r="D48" s="186"/>
      <c r="E48" s="186"/>
      <c r="F48" s="185"/>
    </row>
    <row r="49" spans="1:6" ht="14.1" customHeight="1">
      <c r="A49" s="185"/>
      <c r="B49" s="185"/>
      <c r="C49" s="186"/>
      <c r="D49" s="186"/>
      <c r="E49" s="186"/>
      <c r="F49" s="185"/>
    </row>
    <row r="50" spans="1:6" ht="14.1" customHeight="1">
      <c r="A50" s="185"/>
      <c r="B50" s="185"/>
      <c r="C50" s="186"/>
      <c r="D50" s="186"/>
      <c r="E50" s="186"/>
      <c r="F50" s="185"/>
    </row>
    <row r="51" spans="1:6" ht="14.1" customHeight="1">
      <c r="A51" s="185"/>
      <c r="B51" s="185"/>
      <c r="C51" s="186"/>
      <c r="D51" s="186"/>
      <c r="E51" s="186"/>
      <c r="F51" s="185"/>
    </row>
    <row r="52" spans="1:6" ht="14.1" customHeight="1">
      <c r="A52" s="185"/>
      <c r="B52" s="185"/>
      <c r="C52" s="186"/>
      <c r="D52" s="186"/>
      <c r="E52" s="186"/>
      <c r="F52" s="185"/>
    </row>
    <row r="53" spans="1:6" ht="14.1" customHeight="1">
      <c r="A53" s="185"/>
      <c r="B53" s="185"/>
      <c r="C53" s="186"/>
      <c r="D53" s="186"/>
      <c r="E53" s="186"/>
      <c r="F53" s="185"/>
    </row>
    <row r="54" spans="1:6" ht="14.1" customHeight="1">
      <c r="A54" s="185"/>
      <c r="B54" s="185"/>
      <c r="C54" s="186"/>
      <c r="D54" s="186"/>
      <c r="E54" s="186"/>
      <c r="F54" s="185"/>
    </row>
    <row r="55" spans="1:6" ht="18" customHeight="1">
      <c r="A55" s="185"/>
      <c r="B55" s="185"/>
      <c r="C55" s="186"/>
      <c r="D55" s="186"/>
      <c r="E55" s="186"/>
      <c r="F55" s="185"/>
    </row>
    <row r="56" spans="1:6" ht="18" customHeight="1">
      <c r="A56" s="185"/>
      <c r="B56" s="185"/>
      <c r="C56" s="186"/>
      <c r="D56" s="186"/>
      <c r="E56" s="186"/>
      <c r="F56" s="185"/>
    </row>
    <row r="57" spans="1:6" ht="18" customHeight="1">
      <c r="A57" s="185"/>
      <c r="B57" s="185"/>
      <c r="C57" s="186"/>
      <c r="D57" s="186"/>
      <c r="E57" s="186"/>
      <c r="F57" s="185"/>
    </row>
    <row r="58" spans="1:6" ht="18" customHeight="1">
      <c r="A58" s="185"/>
      <c r="B58" s="185"/>
      <c r="C58" s="186"/>
      <c r="D58" s="186"/>
      <c r="E58" s="186"/>
      <c r="F58" s="185"/>
    </row>
    <row r="59" spans="1:6" ht="18" customHeight="1">
      <c r="A59" s="185"/>
      <c r="B59" s="185"/>
      <c r="C59" s="186"/>
      <c r="D59" s="186"/>
      <c r="E59" s="186"/>
      <c r="F59" s="185"/>
    </row>
    <row r="60" spans="1:6">
      <c r="A60" s="185"/>
      <c r="B60" s="185"/>
      <c r="C60" s="186"/>
      <c r="D60" s="186"/>
      <c r="E60" s="186"/>
      <c r="F60" s="185"/>
    </row>
    <row r="61" spans="1:6">
      <c r="A61" s="185"/>
      <c r="B61" s="185"/>
      <c r="C61" s="186"/>
      <c r="D61" s="186"/>
      <c r="E61" s="186"/>
      <c r="F61" s="185"/>
    </row>
    <row r="62" spans="1:6">
      <c r="A62" s="185"/>
      <c r="B62" s="185"/>
      <c r="C62" s="186"/>
      <c r="D62" s="186"/>
      <c r="E62" s="186"/>
      <c r="F62" s="185"/>
    </row>
    <row r="63" spans="1:6">
      <c r="A63" s="185"/>
      <c r="B63" s="185"/>
      <c r="C63" s="186"/>
      <c r="D63" s="186"/>
      <c r="E63" s="186"/>
      <c r="F63" s="185"/>
    </row>
    <row r="64" spans="1:6">
      <c r="A64" s="185"/>
      <c r="B64" s="185"/>
      <c r="C64" s="186"/>
      <c r="D64" s="186"/>
      <c r="E64" s="186"/>
      <c r="F64" s="185"/>
    </row>
    <row r="65" spans="1:6">
      <c r="A65" s="185"/>
      <c r="B65" s="185"/>
      <c r="C65" s="186"/>
      <c r="D65" s="186"/>
      <c r="E65" s="186"/>
      <c r="F65" s="185"/>
    </row>
    <row r="66" spans="1:6">
      <c r="A66" s="185"/>
      <c r="B66" s="185"/>
      <c r="C66" s="186"/>
      <c r="D66" s="186"/>
      <c r="E66" s="186"/>
      <c r="F66" s="185"/>
    </row>
    <row r="67" spans="1:6">
      <c r="A67" s="185"/>
      <c r="B67" s="185"/>
      <c r="C67" s="186"/>
      <c r="D67" s="186"/>
      <c r="E67" s="186"/>
      <c r="F67" s="185"/>
    </row>
    <row r="68" spans="1:6">
      <c r="A68" s="185"/>
      <c r="B68" s="185"/>
      <c r="C68" s="186"/>
      <c r="D68" s="186"/>
      <c r="E68" s="186"/>
      <c r="F68" s="185"/>
    </row>
    <row r="69" spans="1:6">
      <c r="A69" s="185"/>
      <c r="B69" s="185"/>
      <c r="C69" s="186"/>
      <c r="D69" s="186"/>
      <c r="E69" s="186"/>
      <c r="F69" s="185"/>
    </row>
    <row r="70" spans="1:6">
      <c r="A70" s="185"/>
      <c r="B70" s="185"/>
      <c r="C70" s="186"/>
      <c r="D70" s="186"/>
      <c r="E70" s="186"/>
      <c r="F70" s="185"/>
    </row>
    <row r="71" spans="1:6">
      <c r="A71" s="185"/>
      <c r="B71" s="185"/>
      <c r="C71" s="186"/>
      <c r="D71" s="186"/>
      <c r="E71" s="186"/>
      <c r="F71" s="185"/>
    </row>
    <row r="72" spans="1:6">
      <c r="A72" s="185"/>
      <c r="B72" s="185"/>
      <c r="C72" s="186"/>
      <c r="D72" s="186"/>
      <c r="E72" s="186"/>
      <c r="F72" s="185"/>
    </row>
    <row r="73" spans="1:6">
      <c r="A73" s="185"/>
      <c r="B73" s="185"/>
      <c r="C73" s="186"/>
      <c r="D73" s="186"/>
      <c r="E73" s="186"/>
      <c r="F73" s="185"/>
    </row>
    <row r="74" spans="1:6">
      <c r="A74" s="185"/>
      <c r="B74" s="185"/>
      <c r="C74" s="186"/>
      <c r="D74" s="186"/>
      <c r="E74" s="186"/>
      <c r="F74" s="185"/>
    </row>
    <row r="75" spans="1:6">
      <c r="A75" s="185"/>
      <c r="B75" s="185"/>
      <c r="C75" s="186"/>
      <c r="D75" s="186"/>
      <c r="E75" s="186"/>
      <c r="F75" s="185"/>
    </row>
    <row r="76" spans="1:6">
      <c r="A76" s="185"/>
      <c r="B76" s="185"/>
      <c r="C76" s="186"/>
      <c r="D76" s="186"/>
      <c r="E76" s="186"/>
      <c r="F76" s="185"/>
    </row>
    <row r="77" spans="1:6">
      <c r="A77" s="185"/>
      <c r="B77" s="185"/>
      <c r="C77" s="186"/>
      <c r="D77" s="186"/>
      <c r="E77" s="186"/>
      <c r="F77" s="185"/>
    </row>
    <row r="78" spans="1:6">
      <c r="A78" s="185"/>
      <c r="B78" s="185"/>
      <c r="C78" s="186"/>
      <c r="D78" s="186"/>
      <c r="E78" s="186"/>
      <c r="F78" s="185"/>
    </row>
    <row r="79" spans="1:6">
      <c r="A79" s="185"/>
      <c r="B79" s="185"/>
      <c r="C79" s="186"/>
      <c r="D79" s="186"/>
      <c r="E79" s="186"/>
      <c r="F79" s="185"/>
    </row>
    <row r="80" spans="1:6">
      <c r="A80" s="185"/>
      <c r="B80" s="185"/>
      <c r="C80" s="186"/>
      <c r="D80" s="186"/>
      <c r="E80" s="186"/>
      <c r="F80" s="185"/>
    </row>
    <row r="81" spans="1:6">
      <c r="A81" s="185"/>
      <c r="B81" s="185"/>
      <c r="C81" s="186"/>
      <c r="D81" s="186"/>
      <c r="E81" s="186"/>
      <c r="F81" s="185"/>
    </row>
    <row r="82" spans="1:6">
      <c r="A82" s="185"/>
      <c r="B82" s="185"/>
      <c r="C82" s="186"/>
      <c r="D82" s="186"/>
      <c r="E82" s="186"/>
      <c r="F82" s="185"/>
    </row>
    <row r="83" spans="1:6">
      <c r="A83" s="185"/>
      <c r="B83" s="185"/>
      <c r="C83" s="186"/>
      <c r="D83" s="186"/>
      <c r="E83" s="186"/>
      <c r="F83" s="185"/>
    </row>
    <row r="84" spans="1:6">
      <c r="A84" s="185"/>
      <c r="B84" s="185"/>
      <c r="C84" s="186"/>
      <c r="D84" s="186"/>
      <c r="E84" s="186"/>
      <c r="F84" s="185"/>
    </row>
    <row r="85" spans="1:6">
      <c r="A85" s="185"/>
      <c r="B85" s="185"/>
      <c r="C85" s="186"/>
      <c r="D85" s="186"/>
      <c r="E85" s="186"/>
      <c r="F85" s="185"/>
    </row>
    <row r="86" spans="1:6">
      <c r="A86" s="185"/>
      <c r="B86" s="185"/>
      <c r="C86" s="186"/>
      <c r="D86" s="186"/>
      <c r="E86" s="186"/>
      <c r="F86" s="185"/>
    </row>
    <row r="87" spans="1:6">
      <c r="A87" s="185"/>
      <c r="B87" s="185"/>
      <c r="C87" s="186"/>
      <c r="D87" s="186"/>
      <c r="E87" s="186"/>
      <c r="F87" s="185"/>
    </row>
    <row r="88" spans="1:6">
      <c r="A88" s="185"/>
      <c r="B88" s="185"/>
      <c r="C88" s="186"/>
      <c r="D88" s="186"/>
      <c r="E88" s="186"/>
      <c r="F88" s="185"/>
    </row>
    <row r="89" spans="1:6">
      <c r="A89" s="185"/>
      <c r="B89" s="185"/>
      <c r="C89" s="186"/>
      <c r="D89" s="186"/>
      <c r="E89" s="186"/>
      <c r="F89" s="185"/>
    </row>
    <row r="90" spans="1:6">
      <c r="A90" s="185"/>
      <c r="B90" s="185"/>
      <c r="C90" s="186"/>
      <c r="D90" s="186"/>
      <c r="E90" s="186"/>
      <c r="F90" s="185"/>
    </row>
    <row r="91" spans="1:6">
      <c r="A91" s="185"/>
      <c r="B91" s="185"/>
      <c r="C91" s="186"/>
      <c r="D91" s="186"/>
      <c r="E91" s="186"/>
      <c r="F91" s="185"/>
    </row>
    <row r="92" spans="1:6">
      <c r="A92" s="185"/>
      <c r="B92" s="185"/>
      <c r="C92" s="186"/>
      <c r="D92" s="186"/>
      <c r="E92" s="186"/>
      <c r="F92" s="185"/>
    </row>
    <row r="93" spans="1:6">
      <c r="A93" s="185"/>
      <c r="B93" s="185"/>
      <c r="C93" s="186"/>
      <c r="D93" s="186"/>
      <c r="E93" s="186"/>
      <c r="F93" s="185"/>
    </row>
    <row r="94" spans="1:6">
      <c r="A94" s="185"/>
      <c r="B94" s="185"/>
      <c r="C94" s="186"/>
      <c r="D94" s="186"/>
      <c r="E94" s="186"/>
      <c r="F94" s="185"/>
    </row>
    <row r="95" spans="1:6">
      <c r="A95" s="185"/>
      <c r="B95" s="185"/>
      <c r="C95" s="186"/>
      <c r="D95" s="186"/>
      <c r="E95" s="186"/>
      <c r="F95" s="185"/>
    </row>
    <row r="96" spans="1:6">
      <c r="A96" s="185"/>
      <c r="B96" s="185"/>
      <c r="C96" s="186"/>
      <c r="D96" s="186"/>
      <c r="E96" s="186"/>
      <c r="F96" s="185"/>
    </row>
    <row r="97" spans="1:6">
      <c r="A97" s="185"/>
      <c r="B97" s="185"/>
      <c r="C97" s="186"/>
      <c r="D97" s="186"/>
      <c r="E97" s="186"/>
      <c r="F97" s="185"/>
    </row>
    <row r="98" spans="1:6">
      <c r="A98" s="185"/>
      <c r="B98" s="185"/>
      <c r="C98" s="186"/>
      <c r="D98" s="186"/>
      <c r="E98" s="186"/>
      <c r="F98" s="185"/>
    </row>
    <row r="99" spans="1:6">
      <c r="A99" s="185"/>
      <c r="B99" s="185"/>
      <c r="C99" s="186"/>
      <c r="D99" s="186"/>
      <c r="E99" s="186"/>
      <c r="F99" s="185"/>
    </row>
    <row r="100" spans="1:6">
      <c r="A100" s="185"/>
      <c r="B100" s="185"/>
      <c r="C100" s="186"/>
      <c r="D100" s="186"/>
      <c r="E100" s="186"/>
      <c r="F100" s="185"/>
    </row>
    <row r="101" spans="1:6">
      <c r="A101" s="185"/>
      <c r="B101" s="185"/>
      <c r="C101" s="186"/>
      <c r="D101" s="186"/>
      <c r="E101" s="186"/>
      <c r="F101" s="185"/>
    </row>
    <row r="102" spans="1:6">
      <c r="A102" s="185"/>
      <c r="B102" s="185"/>
      <c r="C102" s="186"/>
      <c r="D102" s="186"/>
      <c r="E102" s="186"/>
      <c r="F102" s="185"/>
    </row>
    <row r="103" spans="1:6">
      <c r="A103" s="185"/>
      <c r="B103" s="185"/>
      <c r="C103" s="186"/>
      <c r="D103" s="186"/>
      <c r="E103" s="186"/>
      <c r="F103" s="185"/>
    </row>
    <row r="104" spans="1:6">
      <c r="A104" s="185"/>
      <c r="B104" s="185"/>
      <c r="C104" s="186"/>
      <c r="D104" s="186"/>
      <c r="E104" s="186"/>
      <c r="F104" s="185"/>
    </row>
    <row r="105" spans="1:6">
      <c r="A105" s="185"/>
      <c r="B105" s="185"/>
      <c r="C105" s="186"/>
      <c r="D105" s="186"/>
      <c r="E105" s="186"/>
      <c r="F105" s="185"/>
    </row>
    <row r="106" spans="1:6">
      <c r="A106" s="185"/>
      <c r="B106" s="185"/>
      <c r="C106" s="186"/>
      <c r="D106" s="186"/>
      <c r="E106" s="186"/>
      <c r="F106" s="185"/>
    </row>
    <row r="107" spans="1:6">
      <c r="A107" s="185"/>
      <c r="B107" s="185"/>
      <c r="C107" s="186"/>
      <c r="D107" s="186"/>
      <c r="E107" s="186"/>
      <c r="F107" s="185"/>
    </row>
    <row r="108" spans="1:6">
      <c r="A108" s="185"/>
      <c r="B108" s="185"/>
      <c r="C108" s="186"/>
      <c r="D108" s="186"/>
      <c r="E108" s="186"/>
      <c r="F108" s="185"/>
    </row>
    <row r="109" spans="1:6">
      <c r="A109" s="185"/>
      <c r="B109" s="185"/>
      <c r="C109" s="186"/>
      <c r="D109" s="186"/>
      <c r="E109" s="186"/>
      <c r="F109" s="185"/>
    </row>
    <row r="110" spans="1:6">
      <c r="A110" s="185"/>
      <c r="B110" s="185"/>
      <c r="C110" s="186"/>
      <c r="D110" s="186"/>
      <c r="E110" s="186"/>
      <c r="F110" s="185"/>
    </row>
    <row r="111" spans="1:6">
      <c r="A111" s="185"/>
      <c r="B111" s="185"/>
      <c r="C111" s="186"/>
      <c r="D111" s="186"/>
      <c r="E111" s="186"/>
      <c r="F111" s="185"/>
    </row>
    <row r="112" spans="1:6">
      <c r="A112" s="185"/>
      <c r="B112" s="185"/>
      <c r="C112" s="186"/>
      <c r="D112" s="186"/>
      <c r="E112" s="186"/>
      <c r="F112" s="185"/>
    </row>
    <row r="113" spans="1:6">
      <c r="A113" s="185"/>
      <c r="B113" s="185"/>
      <c r="C113" s="186"/>
      <c r="D113" s="186"/>
      <c r="E113" s="186"/>
      <c r="F113" s="185"/>
    </row>
    <row r="114" spans="1:6">
      <c r="A114" s="185"/>
      <c r="B114" s="185"/>
      <c r="C114" s="186"/>
      <c r="D114" s="186"/>
      <c r="E114" s="186"/>
      <c r="F114" s="185"/>
    </row>
    <row r="115" spans="1:6">
      <c r="A115" s="185"/>
      <c r="B115" s="185"/>
      <c r="C115" s="186"/>
      <c r="D115" s="186"/>
      <c r="E115" s="186"/>
      <c r="F115" s="185"/>
    </row>
    <row r="116" spans="1:6">
      <c r="A116" s="185"/>
      <c r="B116" s="185"/>
      <c r="C116" s="186"/>
      <c r="D116" s="186"/>
      <c r="E116" s="186"/>
      <c r="F116" s="185"/>
    </row>
    <row r="117" spans="1:6">
      <c r="A117" s="185"/>
      <c r="B117" s="185"/>
      <c r="C117" s="186"/>
      <c r="D117" s="186"/>
      <c r="E117" s="186"/>
      <c r="F117" s="185"/>
    </row>
    <row r="118" spans="1:6">
      <c r="A118" s="185"/>
      <c r="B118" s="185"/>
      <c r="C118" s="186"/>
      <c r="D118" s="186"/>
      <c r="E118" s="186"/>
      <c r="F118" s="185"/>
    </row>
    <row r="119" spans="1:6">
      <c r="A119" s="185"/>
      <c r="B119" s="185"/>
      <c r="C119" s="186"/>
      <c r="D119" s="186"/>
      <c r="E119" s="186"/>
      <c r="F119" s="185"/>
    </row>
    <row r="120" spans="1:6">
      <c r="A120" s="185"/>
      <c r="B120" s="185"/>
      <c r="C120" s="186"/>
      <c r="D120" s="186"/>
      <c r="E120" s="186"/>
      <c r="F120" s="185"/>
    </row>
    <row r="121" spans="1:6">
      <c r="A121" s="185"/>
      <c r="B121" s="185"/>
      <c r="C121" s="186"/>
      <c r="D121" s="186"/>
      <c r="E121" s="186"/>
      <c r="F121" s="185"/>
    </row>
    <row r="122" spans="1:6">
      <c r="A122" s="185"/>
      <c r="B122" s="185"/>
      <c r="C122" s="186"/>
      <c r="D122" s="186"/>
      <c r="E122" s="186"/>
      <c r="F122" s="185"/>
    </row>
    <row r="123" spans="1:6">
      <c r="A123" s="185"/>
      <c r="B123" s="185"/>
      <c r="C123" s="186"/>
      <c r="D123" s="186"/>
      <c r="E123" s="186"/>
      <c r="F123" s="185"/>
    </row>
    <row r="124" spans="1:6">
      <c r="A124" s="185"/>
      <c r="B124" s="185"/>
      <c r="C124" s="186"/>
      <c r="D124" s="186"/>
      <c r="E124" s="186"/>
      <c r="F124" s="185"/>
    </row>
    <row r="125" spans="1:6">
      <c r="A125" s="185"/>
      <c r="B125" s="185"/>
      <c r="C125" s="186"/>
      <c r="D125" s="186"/>
      <c r="E125" s="186"/>
      <c r="F125" s="185"/>
    </row>
    <row r="126" spans="1:6">
      <c r="A126" s="185"/>
      <c r="B126" s="185"/>
      <c r="C126" s="186"/>
      <c r="D126" s="186"/>
      <c r="E126" s="186"/>
      <c r="F126" s="185"/>
    </row>
    <row r="127" spans="1:6">
      <c r="A127" s="185"/>
      <c r="B127" s="185"/>
      <c r="C127" s="186"/>
      <c r="D127" s="186"/>
      <c r="E127" s="186"/>
      <c r="F127" s="185"/>
    </row>
    <row r="128" spans="1:6">
      <c r="A128" s="185"/>
      <c r="B128" s="185"/>
      <c r="C128" s="186"/>
      <c r="D128" s="186"/>
      <c r="E128" s="186"/>
      <c r="F128" s="185"/>
    </row>
    <row r="129" spans="1:6">
      <c r="A129" s="185"/>
      <c r="B129" s="185"/>
      <c r="C129" s="186"/>
      <c r="D129" s="186"/>
      <c r="E129" s="186"/>
      <c r="F129" s="185"/>
    </row>
    <row r="130" spans="1:6">
      <c r="A130" s="185"/>
      <c r="B130" s="185"/>
      <c r="C130" s="186"/>
      <c r="D130" s="186"/>
      <c r="E130" s="186"/>
      <c r="F130" s="185"/>
    </row>
    <row r="131" spans="1:6">
      <c r="A131" s="185"/>
      <c r="B131" s="185"/>
      <c r="C131" s="186"/>
      <c r="D131" s="186"/>
      <c r="E131" s="186"/>
      <c r="F131" s="185"/>
    </row>
    <row r="132" spans="1:6">
      <c r="A132" s="185"/>
      <c r="B132" s="185"/>
      <c r="C132" s="186"/>
      <c r="D132" s="186"/>
      <c r="E132" s="186"/>
      <c r="F132" s="185"/>
    </row>
    <row r="133" spans="1:6">
      <c r="A133" s="185"/>
      <c r="B133" s="185"/>
      <c r="C133" s="186"/>
      <c r="D133" s="186"/>
      <c r="E133" s="186"/>
      <c r="F133" s="185"/>
    </row>
    <row r="134" spans="1:6">
      <c r="A134" s="185"/>
      <c r="B134" s="185"/>
      <c r="C134" s="186"/>
      <c r="D134" s="186"/>
      <c r="E134" s="186"/>
      <c r="F134" s="185"/>
    </row>
    <row r="135" spans="1:6">
      <c r="A135" s="185"/>
      <c r="B135" s="185"/>
      <c r="C135" s="186"/>
      <c r="D135" s="186"/>
      <c r="E135" s="186"/>
      <c r="F135" s="185"/>
    </row>
    <row r="136" spans="1:6">
      <c r="A136" s="185"/>
      <c r="B136" s="185"/>
      <c r="C136" s="186"/>
      <c r="D136" s="186"/>
      <c r="E136" s="186"/>
      <c r="F136" s="185"/>
    </row>
    <row r="137" spans="1:6">
      <c r="A137" s="185"/>
      <c r="B137" s="185"/>
      <c r="C137" s="186"/>
      <c r="D137" s="186"/>
      <c r="E137" s="186"/>
      <c r="F137" s="185"/>
    </row>
    <row r="138" spans="1:6">
      <c r="A138" s="185"/>
      <c r="B138" s="185"/>
      <c r="C138" s="186"/>
      <c r="D138" s="186"/>
      <c r="E138" s="186"/>
      <c r="F138" s="185"/>
    </row>
    <row r="139" spans="1:6">
      <c r="A139" s="185"/>
      <c r="B139" s="185"/>
      <c r="C139" s="186"/>
      <c r="D139" s="186"/>
      <c r="E139" s="186"/>
      <c r="F139" s="185"/>
    </row>
    <row r="140" spans="1:6">
      <c r="A140" s="185"/>
      <c r="B140" s="185"/>
      <c r="C140" s="186"/>
      <c r="D140" s="186"/>
      <c r="E140" s="186"/>
      <c r="F140" s="185"/>
    </row>
    <row r="141" spans="1:6">
      <c r="A141" s="185"/>
      <c r="B141" s="185"/>
      <c r="C141" s="186"/>
      <c r="D141" s="186"/>
      <c r="E141" s="186"/>
      <c r="F141" s="185"/>
    </row>
    <row r="142" spans="1:6">
      <c r="A142" s="185"/>
      <c r="B142" s="185"/>
      <c r="C142" s="186"/>
      <c r="D142" s="186"/>
      <c r="E142" s="186"/>
      <c r="F142" s="185"/>
    </row>
    <row r="143" spans="1:6">
      <c r="A143" s="185"/>
      <c r="B143" s="185"/>
      <c r="C143" s="186"/>
      <c r="D143" s="186"/>
      <c r="E143" s="186"/>
      <c r="F143" s="185"/>
    </row>
    <row r="144" spans="1:6">
      <c r="A144" s="185"/>
      <c r="B144" s="185"/>
      <c r="C144" s="186"/>
      <c r="D144" s="186"/>
      <c r="E144" s="186"/>
      <c r="F144" s="185"/>
    </row>
    <row r="145" spans="1:6">
      <c r="A145" s="185"/>
      <c r="B145" s="185"/>
      <c r="C145" s="186"/>
      <c r="D145" s="186"/>
      <c r="E145" s="186"/>
      <c r="F145" s="185"/>
    </row>
    <row r="146" spans="1:6">
      <c r="A146" s="185"/>
      <c r="B146" s="185"/>
      <c r="C146" s="186"/>
      <c r="D146" s="186"/>
      <c r="E146" s="186"/>
      <c r="F146" s="185"/>
    </row>
    <row r="147" spans="1:6">
      <c r="A147" s="185"/>
      <c r="B147" s="185"/>
      <c r="C147" s="186"/>
      <c r="D147" s="186"/>
      <c r="E147" s="186"/>
      <c r="F147" s="185"/>
    </row>
    <row r="148" spans="1:6">
      <c r="A148" s="185"/>
      <c r="B148" s="185"/>
      <c r="C148" s="186"/>
      <c r="D148" s="186"/>
      <c r="E148" s="186"/>
      <c r="F148" s="185"/>
    </row>
    <row r="149" spans="1:6">
      <c r="A149" s="185"/>
      <c r="B149" s="185"/>
      <c r="C149" s="186"/>
      <c r="D149" s="186"/>
      <c r="E149" s="186"/>
      <c r="F149" s="185"/>
    </row>
    <row r="150" spans="1:6" ht="18.75">
      <c r="A150" s="185"/>
      <c r="B150" s="185"/>
      <c r="C150" s="186"/>
      <c r="D150" s="186"/>
      <c r="E150" s="186"/>
      <c r="F150" s="187"/>
    </row>
    <row r="151" spans="1:6" ht="18.75">
      <c r="A151" s="187"/>
      <c r="B151" s="187"/>
      <c r="C151" s="188"/>
      <c r="D151" s="188"/>
      <c r="E151" s="188"/>
      <c r="F151" s="187"/>
    </row>
    <row r="152" spans="1:6" ht="18.75">
      <c r="A152" s="187"/>
      <c r="B152" s="187"/>
      <c r="C152" s="188"/>
      <c r="D152" s="188"/>
      <c r="E152" s="188"/>
      <c r="F152" s="187"/>
    </row>
    <row r="153" spans="1:6">
      <c r="C153" s="188"/>
      <c r="D153" s="188"/>
      <c r="E153" s="188"/>
    </row>
    <row r="154" spans="1:6">
      <c r="C154" s="188"/>
      <c r="D154" s="188"/>
      <c r="E154" s="188"/>
    </row>
    <row r="155" spans="1:6">
      <c r="C155" s="188"/>
      <c r="D155" s="188"/>
      <c r="E155" s="188"/>
    </row>
    <row r="156" spans="1:6">
      <c r="C156" s="188"/>
      <c r="D156" s="188"/>
      <c r="E156" s="188"/>
    </row>
    <row r="157" spans="1:6">
      <c r="C157" s="188"/>
      <c r="D157" s="188"/>
      <c r="E157" s="188"/>
    </row>
    <row r="158" spans="1:6">
      <c r="C158" s="188"/>
      <c r="D158" s="188"/>
      <c r="E158" s="188"/>
    </row>
    <row r="159" spans="1:6">
      <c r="C159" s="188"/>
      <c r="D159" s="188"/>
      <c r="E159" s="188"/>
    </row>
    <row r="160" spans="1:6">
      <c r="C160" s="188"/>
      <c r="D160" s="188"/>
      <c r="E160" s="188"/>
    </row>
    <row r="161" spans="3:5">
      <c r="C161" s="188"/>
      <c r="D161" s="188"/>
      <c r="E161" s="188"/>
    </row>
    <row r="162" spans="3:5">
      <c r="C162" s="188"/>
      <c r="D162" s="188"/>
      <c r="E162" s="188"/>
    </row>
    <row r="163" spans="3:5">
      <c r="C163" s="188"/>
      <c r="D163" s="188"/>
      <c r="E163" s="188"/>
    </row>
    <row r="164" spans="3:5">
      <c r="C164" s="188"/>
      <c r="D164" s="188"/>
      <c r="E164" s="188"/>
    </row>
    <row r="165" spans="3:5">
      <c r="C165" s="188"/>
      <c r="D165" s="188"/>
      <c r="E165" s="188"/>
    </row>
    <row r="166" spans="3:5">
      <c r="C166" s="188"/>
      <c r="D166" s="188"/>
      <c r="E166" s="188"/>
    </row>
    <row r="167" spans="3:5">
      <c r="C167" s="188"/>
      <c r="D167" s="188"/>
      <c r="E167" s="188"/>
    </row>
    <row r="168" spans="3:5">
      <c r="C168" s="188"/>
      <c r="D168" s="188"/>
      <c r="E168" s="188"/>
    </row>
    <row r="169" spans="3:5">
      <c r="C169" s="188"/>
      <c r="D169" s="188"/>
      <c r="E169" s="188"/>
    </row>
    <row r="170" spans="3:5">
      <c r="C170" s="188"/>
      <c r="D170" s="188"/>
      <c r="E170" s="188"/>
    </row>
    <row r="171" spans="3:5">
      <c r="C171" s="188"/>
      <c r="D171" s="188"/>
      <c r="E171" s="188"/>
    </row>
    <row r="172" spans="3:5">
      <c r="C172" s="188"/>
      <c r="D172" s="188"/>
      <c r="E172" s="188"/>
    </row>
    <row r="173" spans="3:5">
      <c r="C173" s="188"/>
      <c r="D173" s="188"/>
      <c r="E173" s="188"/>
    </row>
    <row r="174" spans="3:5">
      <c r="C174" s="188"/>
      <c r="D174" s="188"/>
      <c r="E174" s="188"/>
    </row>
    <row r="175" spans="3:5">
      <c r="C175" s="188"/>
      <c r="D175" s="188"/>
      <c r="E175" s="188"/>
    </row>
    <row r="176" spans="3:5">
      <c r="C176" s="188"/>
      <c r="D176" s="188"/>
      <c r="E176" s="188"/>
    </row>
    <row r="177" spans="3:5">
      <c r="C177" s="188"/>
      <c r="D177" s="188"/>
      <c r="E177" s="188"/>
    </row>
    <row r="178" spans="3:5">
      <c r="C178" s="188"/>
      <c r="D178" s="188"/>
      <c r="E178" s="188"/>
    </row>
    <row r="179" spans="3:5">
      <c r="C179" s="188"/>
      <c r="D179" s="188"/>
      <c r="E179" s="188"/>
    </row>
    <row r="180" spans="3:5">
      <c r="C180" s="188"/>
      <c r="D180" s="188"/>
      <c r="E180" s="188"/>
    </row>
    <row r="181" spans="3:5">
      <c r="C181" s="188"/>
      <c r="D181" s="188"/>
      <c r="E181" s="188"/>
    </row>
    <row r="182" spans="3:5">
      <c r="C182" s="188"/>
      <c r="D182" s="188"/>
      <c r="E182" s="188"/>
    </row>
    <row r="183" spans="3:5">
      <c r="C183" s="188"/>
      <c r="D183" s="188"/>
      <c r="E183" s="188"/>
    </row>
    <row r="184" spans="3:5">
      <c r="C184" s="188"/>
      <c r="D184" s="188"/>
      <c r="E184" s="188"/>
    </row>
    <row r="185" spans="3:5">
      <c r="C185" s="188"/>
      <c r="D185" s="188"/>
      <c r="E185" s="188"/>
    </row>
    <row r="186" spans="3:5">
      <c r="C186" s="188"/>
      <c r="D186" s="188"/>
      <c r="E186" s="188"/>
    </row>
    <row r="187" spans="3:5">
      <c r="C187" s="188"/>
      <c r="D187" s="188"/>
      <c r="E187" s="188"/>
    </row>
    <row r="188" spans="3:5">
      <c r="C188" s="188"/>
      <c r="D188" s="188"/>
      <c r="E188" s="188"/>
    </row>
    <row r="189" spans="3:5">
      <c r="C189" s="188"/>
      <c r="D189" s="188"/>
      <c r="E189" s="188"/>
    </row>
    <row r="190" spans="3:5">
      <c r="C190" s="188"/>
      <c r="D190" s="188"/>
      <c r="E190" s="188"/>
    </row>
    <row r="191" spans="3:5">
      <c r="C191" s="188"/>
      <c r="D191" s="188"/>
      <c r="E191" s="188"/>
    </row>
    <row r="192" spans="3:5">
      <c r="C192" s="188"/>
      <c r="D192" s="188"/>
      <c r="E192" s="188"/>
    </row>
    <row r="193" spans="3:5">
      <c r="C193" s="188"/>
      <c r="D193" s="188"/>
      <c r="E193" s="188"/>
    </row>
    <row r="194" spans="3:5">
      <c r="C194" s="188"/>
      <c r="D194" s="188"/>
      <c r="E194" s="188"/>
    </row>
    <row r="195" spans="3:5">
      <c r="C195" s="188"/>
      <c r="D195" s="188"/>
      <c r="E195" s="188"/>
    </row>
    <row r="196" spans="3:5">
      <c r="C196" s="188"/>
      <c r="D196" s="188"/>
      <c r="E196" s="188"/>
    </row>
    <row r="197" spans="3:5">
      <c r="C197" s="188"/>
      <c r="D197" s="188"/>
      <c r="E197" s="188"/>
    </row>
    <row r="198" spans="3:5">
      <c r="C198" s="188"/>
      <c r="D198" s="188"/>
      <c r="E198" s="188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opLeftCell="A4" zoomScale="110" zoomScaleNormal="110" workbookViewId="0">
      <selection activeCell="B26" sqref="B26"/>
    </sheetView>
  </sheetViews>
  <sheetFormatPr defaultColWidth="10.42578125" defaultRowHeight="12.75"/>
  <cols>
    <col min="1" max="1" width="30" style="189" customWidth="1"/>
    <col min="2" max="2" width="9.5703125" style="189" customWidth="1"/>
    <col min="3" max="3" width="10.42578125" style="189" customWidth="1"/>
    <col min="4" max="4" width="12.85546875" style="189" customWidth="1"/>
    <col min="5" max="5" width="12.42578125" style="189" customWidth="1"/>
    <col min="6" max="6" width="12.5703125" style="189" customWidth="1"/>
    <col min="7" max="16384" width="10.42578125" style="189"/>
  </cols>
  <sheetData>
    <row r="1" spans="1:6" ht="20.100000000000001" customHeight="1">
      <c r="A1" s="154" t="s">
        <v>217</v>
      </c>
      <c r="B1" s="155"/>
      <c r="C1" s="155"/>
      <c r="D1" s="155"/>
      <c r="E1" s="155"/>
      <c r="F1" s="155"/>
    </row>
    <row r="2" spans="1:6" ht="20.100000000000001" customHeight="1">
      <c r="A2" s="159"/>
      <c r="B2" s="159"/>
      <c r="C2" s="159"/>
      <c r="D2" s="159"/>
      <c r="E2" s="159"/>
      <c r="F2" s="159"/>
    </row>
    <row r="3" spans="1:6" ht="20.100000000000001" customHeight="1">
      <c r="A3" s="161"/>
      <c r="B3" s="161"/>
      <c r="C3" s="161"/>
      <c r="D3" s="161"/>
      <c r="E3" s="161"/>
      <c r="F3" s="162"/>
    </row>
    <row r="4" spans="1:6" ht="16.350000000000001" customHeight="1">
      <c r="A4" s="163"/>
      <c r="B4" s="164" t="s">
        <v>74</v>
      </c>
      <c r="C4" s="164" t="s">
        <v>74</v>
      </c>
      <c r="D4" s="164" t="s">
        <v>201</v>
      </c>
      <c r="E4" s="164" t="s">
        <v>201</v>
      </c>
      <c r="F4" s="164" t="s">
        <v>202</v>
      </c>
    </row>
    <row r="5" spans="1:6" ht="16.350000000000001" customHeight="1">
      <c r="A5" s="165"/>
      <c r="B5" s="166" t="s">
        <v>184</v>
      </c>
      <c r="C5" s="166" t="s">
        <v>202</v>
      </c>
      <c r="D5" s="166" t="s">
        <v>188</v>
      </c>
      <c r="E5" s="166" t="s">
        <v>188</v>
      </c>
      <c r="F5" s="166" t="s">
        <v>203</v>
      </c>
    </row>
    <row r="6" spans="1:6" ht="16.350000000000001" customHeight="1">
      <c r="A6" s="165"/>
      <c r="B6" s="167" t="s">
        <v>79</v>
      </c>
      <c r="C6" s="167" t="s">
        <v>185</v>
      </c>
      <c r="D6" s="167" t="s">
        <v>132</v>
      </c>
      <c r="E6" s="167" t="s">
        <v>204</v>
      </c>
      <c r="F6" s="166" t="s">
        <v>80</v>
      </c>
    </row>
    <row r="7" spans="1:6" ht="16.350000000000001" customHeight="1">
      <c r="A7" s="165"/>
      <c r="B7" s="168">
        <v>2026</v>
      </c>
      <c r="C7" s="168">
        <v>2026</v>
      </c>
      <c r="D7" s="168" t="s">
        <v>192</v>
      </c>
      <c r="E7" s="168" t="s">
        <v>205</v>
      </c>
      <c r="F7" s="169" t="s">
        <v>7</v>
      </c>
    </row>
    <row r="8" spans="1:6" ht="9" customHeight="1">
      <c r="A8" s="165"/>
      <c r="B8" s="190"/>
      <c r="C8" s="190"/>
      <c r="D8" s="191"/>
      <c r="E8" s="191"/>
      <c r="F8" s="192"/>
    </row>
    <row r="9" spans="1:6" ht="20.100000000000001" customHeight="1">
      <c r="A9" s="170" t="s">
        <v>218</v>
      </c>
      <c r="B9" s="171">
        <v>274166.9159461704</v>
      </c>
      <c r="C9" s="171">
        <v>1082894.3655732614</v>
      </c>
      <c r="D9" s="172">
        <v>101.39671631505927</v>
      </c>
      <c r="E9" s="172">
        <v>113.95947450029121</v>
      </c>
      <c r="F9" s="172">
        <v>114.16973756461766</v>
      </c>
    </row>
    <row r="10" spans="1:6" ht="20.100000000000001" customHeight="1">
      <c r="A10" s="173" t="s">
        <v>207</v>
      </c>
      <c r="B10" s="174"/>
      <c r="C10" s="174"/>
      <c r="D10" s="175"/>
      <c r="E10" s="175"/>
      <c r="F10" s="175"/>
    </row>
    <row r="11" spans="1:6" ht="20.100000000000001" customHeight="1">
      <c r="A11" s="176" t="s">
        <v>208</v>
      </c>
      <c r="B11" s="177">
        <v>268971.23783900752</v>
      </c>
      <c r="C11" s="177">
        <v>1063400.8622926846</v>
      </c>
      <c r="D11" s="178">
        <v>101.31225516728877</v>
      </c>
      <c r="E11" s="178">
        <v>113.86876624053875</v>
      </c>
      <c r="F11" s="178">
        <v>114.16066311842989</v>
      </c>
    </row>
    <row r="12" spans="1:6" ht="20.100000000000001" customHeight="1">
      <c r="A12" s="176" t="s">
        <v>209</v>
      </c>
      <c r="B12" s="177">
        <v>5195.6781071628657</v>
      </c>
      <c r="C12" s="177">
        <v>19493.503280576802</v>
      </c>
      <c r="D12" s="178">
        <v>105.97014740065059</v>
      </c>
      <c r="E12" s="178">
        <v>118.86116407530926</v>
      </c>
      <c r="F12" s="178">
        <v>114.66695809338133</v>
      </c>
    </row>
    <row r="13" spans="1:6" ht="20.100000000000001" customHeight="1">
      <c r="A13" s="173" t="s">
        <v>210</v>
      </c>
      <c r="B13" s="174"/>
      <c r="C13" s="174"/>
      <c r="D13" s="175"/>
      <c r="E13" s="175"/>
      <c r="F13" s="175"/>
    </row>
    <row r="14" spans="1:6" ht="20.100000000000001" customHeight="1">
      <c r="A14" s="176" t="s">
        <v>211</v>
      </c>
      <c r="B14" s="177">
        <v>484.4</v>
      </c>
      <c r="C14" s="177">
        <v>1620.2800000000002</v>
      </c>
      <c r="D14" s="178">
        <v>107.88899282818834</v>
      </c>
      <c r="E14" s="178">
        <v>99.814547702452089</v>
      </c>
      <c r="F14" s="180">
        <v>93.168801895254987</v>
      </c>
    </row>
    <row r="15" spans="1:6" ht="20.100000000000001" customHeight="1">
      <c r="A15" s="176" t="s">
        <v>212</v>
      </c>
      <c r="B15" s="193">
        <v>12806.835896604971</v>
      </c>
      <c r="C15" s="193">
        <v>52221.538462381046</v>
      </c>
      <c r="D15" s="180">
        <v>102.91699179902574</v>
      </c>
      <c r="E15" s="180">
        <v>113.96330282235377</v>
      </c>
      <c r="F15" s="180">
        <v>108.29313089505912</v>
      </c>
    </row>
    <row r="16" spans="1:6" ht="20.100000000000001" customHeight="1">
      <c r="A16" s="176" t="s">
        <v>213</v>
      </c>
      <c r="B16" s="177">
        <v>57465.558780962609</v>
      </c>
      <c r="C16" s="177">
        <v>228596.48910881151</v>
      </c>
      <c r="D16" s="178">
        <v>101.78579354781209</v>
      </c>
      <c r="E16" s="178">
        <v>110.3992955835392</v>
      </c>
      <c r="F16" s="178">
        <v>114.52686803223</v>
      </c>
    </row>
    <row r="17" spans="1:6" ht="20.100000000000001" customHeight="1">
      <c r="A17" s="176" t="s">
        <v>214</v>
      </c>
      <c r="B17" s="177">
        <v>203369.14366035871</v>
      </c>
      <c r="C17" s="177">
        <v>800301.60762342461</v>
      </c>
      <c r="D17" s="178">
        <v>101.17905438378705</v>
      </c>
      <c r="E17" s="178">
        <v>115.04724385812094</v>
      </c>
      <c r="F17" s="178">
        <v>114.52801536192172</v>
      </c>
    </row>
    <row r="18" spans="1:6" ht="20.100000000000001" customHeight="1">
      <c r="A18" s="176" t="s">
        <v>215</v>
      </c>
      <c r="B18" s="177">
        <v>40.97760824409999</v>
      </c>
      <c r="C18" s="177">
        <v>154.45037864410003</v>
      </c>
      <c r="D18" s="178">
        <v>100.18975120806843</v>
      </c>
      <c r="E18" s="178">
        <v>110.00000000000001</v>
      </c>
      <c r="F18" s="178">
        <v>102.63750403575918</v>
      </c>
    </row>
    <row r="19" spans="1:6" ht="20.100000000000001" customHeight="1">
      <c r="A19" s="176"/>
      <c r="B19" s="181"/>
      <c r="C19" s="181"/>
      <c r="D19" s="182"/>
      <c r="E19" s="182"/>
      <c r="F19" s="182"/>
    </row>
    <row r="20" spans="1:6" ht="20.100000000000001" customHeight="1">
      <c r="A20" s="170" t="s">
        <v>219</v>
      </c>
      <c r="B20" s="171">
        <v>53277.09691380852</v>
      </c>
      <c r="C20" s="171">
        <v>208185.48286643744</v>
      </c>
      <c r="D20" s="172">
        <v>102.28561376761786</v>
      </c>
      <c r="E20" s="172">
        <v>110.43228503828803</v>
      </c>
      <c r="F20" s="172">
        <v>110.15053096560095</v>
      </c>
    </row>
    <row r="21" spans="1:6" ht="20.100000000000001" customHeight="1">
      <c r="A21" s="173" t="s">
        <v>207</v>
      </c>
      <c r="B21" s="174"/>
      <c r="C21" s="174"/>
      <c r="D21" s="175"/>
      <c r="E21" s="175"/>
      <c r="F21" s="175"/>
    </row>
    <row r="22" spans="1:6" ht="20.100000000000001" customHeight="1">
      <c r="A22" s="176" t="s">
        <v>208</v>
      </c>
      <c r="B22" s="177">
        <v>28764.260726888064</v>
      </c>
      <c r="C22" s="177">
        <v>121305.66286193601</v>
      </c>
      <c r="D22" s="178">
        <v>98.879203924933137</v>
      </c>
      <c r="E22" s="178">
        <v>109.74931239964505</v>
      </c>
      <c r="F22" s="178">
        <v>110.73713843519282</v>
      </c>
    </row>
    <row r="23" spans="1:6" ht="20.100000000000001" customHeight="1">
      <c r="A23" s="176" t="s">
        <v>209</v>
      </c>
      <c r="B23" s="177">
        <v>24512.836186920456</v>
      </c>
      <c r="C23" s="177">
        <v>86879.820004501395</v>
      </c>
      <c r="D23" s="178">
        <v>106.59472086525419</v>
      </c>
      <c r="E23" s="178">
        <v>111.24462946417137</v>
      </c>
      <c r="F23" s="178">
        <v>109.34180258459456</v>
      </c>
    </row>
    <row r="24" spans="1:6" ht="20.100000000000001" customHeight="1">
      <c r="A24" s="173" t="s">
        <v>210</v>
      </c>
      <c r="B24" s="174"/>
      <c r="C24" s="174"/>
      <c r="D24" s="175"/>
      <c r="E24" s="175"/>
      <c r="F24" s="175"/>
    </row>
    <row r="25" spans="1:6" ht="20.100000000000001" customHeight="1">
      <c r="A25" s="176" t="s">
        <v>211</v>
      </c>
      <c r="B25" s="177">
        <v>356.41295999999994</v>
      </c>
      <c r="C25" s="177">
        <v>1295.95</v>
      </c>
      <c r="D25" s="178">
        <v>97.035927035121134</v>
      </c>
      <c r="E25" s="178">
        <v>102.99999999999999</v>
      </c>
      <c r="F25" s="180">
        <v>101.60129954434413</v>
      </c>
    </row>
    <row r="26" spans="1:6" ht="20.100000000000001" customHeight="1">
      <c r="A26" s="176" t="s">
        <v>212</v>
      </c>
      <c r="B26" s="193">
        <v>28879.28066556398</v>
      </c>
      <c r="C26" s="193">
        <v>112062.73449905904</v>
      </c>
      <c r="D26" s="180">
        <v>103.4392271122482</v>
      </c>
      <c r="E26" s="180">
        <v>108.68069811336132</v>
      </c>
      <c r="F26" s="180">
        <v>108.26235269835269</v>
      </c>
    </row>
    <row r="27" spans="1:6" ht="20.100000000000001" customHeight="1">
      <c r="A27" s="176" t="s">
        <v>213</v>
      </c>
      <c r="B27" s="177">
        <v>11048.940232511162</v>
      </c>
      <c r="C27" s="177">
        <v>44472.005889666223</v>
      </c>
      <c r="D27" s="178">
        <v>101.20014056566082</v>
      </c>
      <c r="E27" s="178">
        <v>108.93809594037187</v>
      </c>
      <c r="F27" s="178">
        <v>113.13629331040043</v>
      </c>
    </row>
    <row r="28" spans="1:6" ht="20.100000000000001" customHeight="1">
      <c r="A28" s="176" t="s">
        <v>214</v>
      </c>
      <c r="B28" s="177">
        <v>12104.908343014737</v>
      </c>
      <c r="C28" s="177">
        <v>46897.75</v>
      </c>
      <c r="D28" s="178">
        <v>101.02128986606014</v>
      </c>
      <c r="E28" s="178">
        <v>116.61889379275185</v>
      </c>
      <c r="F28" s="178">
        <v>112.57740618127772</v>
      </c>
    </row>
    <row r="29" spans="1:6" ht="20.100000000000001" customHeight="1">
      <c r="A29" s="176" t="s">
        <v>215</v>
      </c>
      <c r="B29" s="177">
        <v>887.5547127186353</v>
      </c>
      <c r="C29" s="177">
        <v>3457.0473192940353</v>
      </c>
      <c r="D29" s="178">
        <v>98.641693931950641</v>
      </c>
      <c r="E29" s="178">
        <v>110.50000000000001</v>
      </c>
      <c r="F29" s="178">
        <v>106.4213839527482</v>
      </c>
    </row>
    <row r="30" spans="1:6" ht="20.100000000000001" customHeight="1">
      <c r="A30" s="185"/>
      <c r="B30" s="185"/>
      <c r="C30" s="186"/>
      <c r="D30" s="186"/>
      <c r="E30" s="186"/>
      <c r="F30" s="185"/>
    </row>
    <row r="31" spans="1:6" ht="20.100000000000001" customHeight="1">
      <c r="A31" s="185"/>
      <c r="B31" s="185"/>
      <c r="C31" s="186"/>
      <c r="D31" s="186"/>
      <c r="E31" s="186"/>
      <c r="F31" s="185"/>
    </row>
    <row r="32" spans="1:6" ht="20.100000000000001" customHeight="1">
      <c r="A32" s="185"/>
      <c r="B32" s="185"/>
      <c r="C32" s="186"/>
      <c r="D32" s="186"/>
      <c r="E32" s="186"/>
      <c r="F32" s="185"/>
    </row>
    <row r="33" spans="1:6" ht="20.100000000000001" customHeight="1">
      <c r="A33" s="185"/>
      <c r="B33" s="185"/>
      <c r="C33" s="186"/>
      <c r="D33" s="186"/>
      <c r="E33" s="186"/>
      <c r="F33" s="185"/>
    </row>
    <row r="34" spans="1:6" ht="20.100000000000001" customHeight="1">
      <c r="A34" s="185"/>
      <c r="B34" s="185"/>
      <c r="C34" s="186"/>
      <c r="D34" s="186"/>
      <c r="E34" s="186"/>
      <c r="F34" s="185"/>
    </row>
    <row r="35" spans="1:6" ht="15">
      <c r="A35" s="185"/>
      <c r="B35" s="185"/>
      <c r="C35" s="186"/>
      <c r="D35" s="186"/>
      <c r="E35" s="186"/>
      <c r="F35" s="185"/>
    </row>
    <row r="36" spans="1:6" ht="15">
      <c r="A36" s="185"/>
      <c r="B36" s="185"/>
      <c r="C36" s="186"/>
      <c r="D36" s="186"/>
      <c r="E36" s="186"/>
      <c r="F36" s="185"/>
    </row>
    <row r="37" spans="1:6" ht="15">
      <c r="A37" s="185"/>
      <c r="B37" s="185"/>
      <c r="C37" s="186"/>
      <c r="D37" s="186"/>
      <c r="E37" s="186"/>
      <c r="F37" s="185"/>
    </row>
    <row r="38" spans="1:6" ht="15">
      <c r="A38" s="185"/>
      <c r="B38" s="185"/>
      <c r="C38" s="186"/>
      <c r="D38" s="186"/>
      <c r="E38" s="186"/>
      <c r="F38" s="185"/>
    </row>
    <row r="39" spans="1:6" ht="15">
      <c r="A39" s="185"/>
      <c r="B39" s="185"/>
      <c r="C39" s="186"/>
      <c r="D39" s="186"/>
      <c r="E39" s="186"/>
      <c r="F39" s="185"/>
    </row>
    <row r="40" spans="1:6" ht="15">
      <c r="A40" s="185"/>
      <c r="B40" s="185"/>
      <c r="C40" s="186"/>
      <c r="D40" s="186"/>
      <c r="E40" s="186"/>
      <c r="F40" s="185"/>
    </row>
    <row r="41" spans="1:6" ht="15">
      <c r="A41" s="185"/>
      <c r="B41" s="185"/>
      <c r="C41" s="186"/>
      <c r="D41" s="186"/>
      <c r="E41" s="186"/>
      <c r="F41" s="185"/>
    </row>
    <row r="42" spans="1:6" ht="15">
      <c r="A42" s="185"/>
      <c r="B42" s="185"/>
      <c r="C42" s="186"/>
      <c r="D42" s="186"/>
      <c r="E42" s="186"/>
      <c r="F42" s="185"/>
    </row>
    <row r="43" spans="1:6" ht="15">
      <c r="A43" s="185"/>
      <c r="B43" s="185"/>
      <c r="C43" s="186"/>
      <c r="D43" s="186"/>
      <c r="E43" s="186"/>
      <c r="F43" s="185"/>
    </row>
    <row r="44" spans="1:6" ht="15">
      <c r="A44" s="185"/>
      <c r="B44" s="185"/>
      <c r="C44" s="186"/>
      <c r="D44" s="186"/>
      <c r="E44" s="186"/>
      <c r="F44" s="185"/>
    </row>
    <row r="45" spans="1:6" ht="15">
      <c r="A45" s="185"/>
      <c r="B45" s="185"/>
      <c r="C45" s="186"/>
      <c r="D45" s="186"/>
      <c r="E45" s="186"/>
      <c r="F45" s="185"/>
    </row>
    <row r="46" spans="1:6" ht="15">
      <c r="A46" s="185"/>
      <c r="B46" s="185"/>
      <c r="C46" s="186"/>
      <c r="D46" s="186"/>
      <c r="E46" s="186"/>
      <c r="F46" s="185"/>
    </row>
    <row r="47" spans="1:6" ht="15">
      <c r="A47" s="185"/>
      <c r="B47" s="185"/>
      <c r="C47" s="186"/>
      <c r="D47" s="186"/>
      <c r="E47" s="186"/>
      <c r="F47" s="185"/>
    </row>
    <row r="48" spans="1:6" ht="15">
      <c r="A48" s="185"/>
      <c r="B48" s="185"/>
      <c r="C48" s="186"/>
      <c r="D48" s="186"/>
      <c r="E48" s="186"/>
      <c r="F48" s="185"/>
    </row>
    <row r="49" spans="1:6" ht="15">
      <c r="A49" s="185"/>
      <c r="B49" s="185"/>
      <c r="C49" s="186"/>
      <c r="D49" s="186"/>
      <c r="E49" s="186"/>
      <c r="F49" s="185"/>
    </row>
    <row r="50" spans="1:6" ht="15">
      <c r="A50" s="185"/>
      <c r="B50" s="185"/>
      <c r="C50" s="186"/>
      <c r="D50" s="186"/>
      <c r="E50" s="186"/>
      <c r="F50" s="185"/>
    </row>
    <row r="51" spans="1:6" ht="15">
      <c r="A51" s="185"/>
      <c r="B51" s="185"/>
      <c r="C51" s="186"/>
      <c r="D51" s="186"/>
      <c r="E51" s="186"/>
      <c r="F51" s="185"/>
    </row>
    <row r="52" spans="1:6" ht="15">
      <c r="A52" s="185"/>
      <c r="B52" s="185"/>
      <c r="C52" s="186"/>
      <c r="D52" s="186"/>
      <c r="E52" s="186"/>
      <c r="F52" s="185"/>
    </row>
    <row r="53" spans="1:6" ht="15">
      <c r="A53" s="185"/>
      <c r="B53" s="185"/>
      <c r="C53" s="186"/>
      <c r="D53" s="186"/>
      <c r="E53" s="186"/>
      <c r="F53" s="185"/>
    </row>
    <row r="54" spans="1:6" ht="15">
      <c r="A54" s="185"/>
      <c r="B54" s="185"/>
      <c r="C54" s="186"/>
      <c r="D54" s="186"/>
      <c r="E54" s="186"/>
      <c r="F54" s="185"/>
    </row>
    <row r="55" spans="1:6" ht="15">
      <c r="A55" s="185"/>
      <c r="B55" s="185"/>
      <c r="C55" s="186"/>
      <c r="D55" s="186"/>
      <c r="E55" s="186"/>
      <c r="F55" s="185"/>
    </row>
    <row r="56" spans="1:6" ht="15">
      <c r="A56" s="185"/>
      <c r="B56" s="185"/>
      <c r="C56" s="186"/>
      <c r="D56" s="186"/>
      <c r="E56" s="186"/>
      <c r="F56" s="185"/>
    </row>
    <row r="57" spans="1:6" ht="15">
      <c r="A57" s="185"/>
      <c r="B57" s="185"/>
      <c r="C57" s="186"/>
      <c r="D57" s="186"/>
      <c r="E57" s="186"/>
      <c r="F57" s="185"/>
    </row>
    <row r="58" spans="1:6" ht="15">
      <c r="A58" s="185"/>
      <c r="B58" s="185"/>
      <c r="C58" s="186"/>
      <c r="D58" s="186"/>
      <c r="E58" s="186"/>
      <c r="F58" s="185"/>
    </row>
    <row r="59" spans="1:6" ht="15">
      <c r="A59" s="185"/>
      <c r="B59" s="185"/>
      <c r="C59" s="186"/>
      <c r="D59" s="186"/>
      <c r="E59" s="186"/>
      <c r="F59" s="185"/>
    </row>
    <row r="60" spans="1:6" ht="15">
      <c r="A60" s="185"/>
      <c r="B60" s="185"/>
      <c r="C60" s="186"/>
      <c r="D60" s="186"/>
      <c r="E60" s="186"/>
      <c r="F60" s="185"/>
    </row>
    <row r="61" spans="1:6" ht="15">
      <c r="A61" s="185"/>
      <c r="B61" s="185"/>
      <c r="C61" s="186"/>
      <c r="D61" s="186"/>
      <c r="E61" s="186"/>
      <c r="F61" s="185"/>
    </row>
    <row r="62" spans="1:6" ht="15">
      <c r="A62" s="185"/>
      <c r="B62" s="185"/>
      <c r="C62" s="186"/>
      <c r="D62" s="186"/>
      <c r="E62" s="186"/>
      <c r="F62" s="185"/>
    </row>
    <row r="63" spans="1:6" ht="15">
      <c r="A63" s="185"/>
      <c r="B63" s="185"/>
      <c r="C63" s="186"/>
      <c r="D63" s="186"/>
      <c r="E63" s="186"/>
      <c r="F63" s="185"/>
    </row>
    <row r="64" spans="1:6" ht="15">
      <c r="A64" s="185"/>
      <c r="B64" s="185"/>
      <c r="C64" s="186"/>
      <c r="D64" s="186"/>
      <c r="E64" s="186"/>
      <c r="F64" s="185"/>
    </row>
    <row r="65" spans="1:6" ht="15">
      <c r="A65" s="185"/>
      <c r="B65" s="185"/>
      <c r="C65" s="186"/>
      <c r="D65" s="186"/>
      <c r="E65" s="186"/>
      <c r="F65" s="185"/>
    </row>
    <row r="66" spans="1:6" ht="15">
      <c r="A66" s="185"/>
      <c r="B66" s="185"/>
      <c r="C66" s="186"/>
      <c r="D66" s="186"/>
      <c r="E66" s="186"/>
      <c r="F66" s="185"/>
    </row>
    <row r="67" spans="1:6" ht="15">
      <c r="A67" s="185"/>
      <c r="B67" s="185"/>
      <c r="C67" s="186"/>
      <c r="D67" s="186"/>
      <c r="E67" s="186"/>
      <c r="F67" s="185"/>
    </row>
    <row r="68" spans="1:6" ht="15">
      <c r="A68" s="185"/>
      <c r="B68" s="185"/>
      <c r="C68" s="186"/>
      <c r="D68" s="186"/>
      <c r="E68" s="186"/>
      <c r="F68" s="185"/>
    </row>
    <row r="69" spans="1:6" ht="15">
      <c r="A69" s="185"/>
      <c r="B69" s="185"/>
      <c r="C69" s="186"/>
      <c r="D69" s="186"/>
      <c r="E69" s="186"/>
      <c r="F69" s="185"/>
    </row>
    <row r="70" spans="1:6" ht="15">
      <c r="A70" s="185"/>
      <c r="B70" s="185"/>
      <c r="C70" s="186"/>
      <c r="D70" s="186"/>
      <c r="E70" s="186"/>
      <c r="F70" s="185"/>
    </row>
    <row r="71" spans="1:6" ht="15">
      <c r="A71" s="185"/>
      <c r="B71" s="185"/>
      <c r="C71" s="186"/>
      <c r="D71" s="186"/>
      <c r="E71" s="186"/>
      <c r="F71" s="185"/>
    </row>
    <row r="72" spans="1:6" ht="15">
      <c r="A72" s="185"/>
      <c r="B72" s="185"/>
      <c r="C72" s="186"/>
      <c r="D72" s="186"/>
      <c r="E72" s="186"/>
      <c r="F72" s="185"/>
    </row>
    <row r="73" spans="1:6" ht="15.75">
      <c r="A73" s="156"/>
      <c r="B73" s="156"/>
      <c r="C73" s="156"/>
      <c r="D73" s="156"/>
      <c r="E73" s="156"/>
      <c r="F73" s="156"/>
    </row>
    <row r="74" spans="1:6" ht="15.75">
      <c r="A74" s="156"/>
      <c r="B74" s="156"/>
      <c r="C74" s="156"/>
      <c r="D74" s="156"/>
      <c r="E74" s="156"/>
      <c r="F74" s="156"/>
    </row>
    <row r="75" spans="1:6" ht="15.75">
      <c r="A75" s="156"/>
      <c r="B75" s="156"/>
      <c r="C75" s="156"/>
      <c r="D75" s="156"/>
      <c r="E75" s="156"/>
      <c r="F75" s="156"/>
    </row>
    <row r="76" spans="1:6" ht="15.75">
      <c r="A76" s="156"/>
      <c r="B76" s="156"/>
      <c r="C76" s="156"/>
      <c r="D76" s="156"/>
      <c r="E76" s="156"/>
      <c r="F76" s="156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zoomScale="110" zoomScaleNormal="110" workbookViewId="0">
      <selection activeCell="B26" sqref="B26"/>
    </sheetView>
  </sheetViews>
  <sheetFormatPr defaultColWidth="9" defaultRowHeight="15"/>
  <cols>
    <col min="1" max="1" width="1.5703125" style="157" customWidth="1"/>
    <col min="2" max="2" width="35" style="157" customWidth="1"/>
    <col min="3" max="5" width="9.7109375" style="157" customWidth="1"/>
    <col min="6" max="6" width="13.28515625" style="157" customWidth="1"/>
    <col min="7" max="7" width="13.85546875" style="157" customWidth="1"/>
    <col min="8" max="16384" width="9" style="157"/>
  </cols>
  <sheetData>
    <row r="1" spans="1:7" ht="20.25" customHeight="1">
      <c r="A1" s="194" t="s">
        <v>220</v>
      </c>
      <c r="B1" s="195"/>
      <c r="C1" s="195"/>
      <c r="D1" s="195"/>
      <c r="E1" s="195"/>
      <c r="F1" s="195"/>
      <c r="G1" s="195"/>
    </row>
    <row r="2" spans="1:7" ht="4.1500000000000004" customHeight="1">
      <c r="A2" s="196"/>
      <c r="B2" s="195"/>
      <c r="C2" s="195"/>
      <c r="D2" s="195"/>
      <c r="E2" s="195"/>
      <c r="F2" s="195"/>
      <c r="G2" s="195"/>
    </row>
    <row r="3" spans="1:7" ht="15" customHeight="1">
      <c r="A3" s="197"/>
      <c r="B3" s="198"/>
      <c r="C3" s="199"/>
      <c r="D3" s="199"/>
      <c r="E3" s="199"/>
      <c r="F3" s="198"/>
      <c r="G3" s="200" t="s">
        <v>221</v>
      </c>
    </row>
    <row r="4" spans="1:7" s="202" customFormat="1" ht="14.65" customHeight="1">
      <c r="A4" s="201"/>
      <c r="B4" s="201"/>
      <c r="C4" s="166" t="s">
        <v>222</v>
      </c>
      <c r="D4" s="166" t="s">
        <v>181</v>
      </c>
      <c r="E4" s="166" t="s">
        <v>182</v>
      </c>
      <c r="F4" s="164" t="s">
        <v>201</v>
      </c>
      <c r="G4" s="164" t="s">
        <v>202</v>
      </c>
    </row>
    <row r="5" spans="1:7" s="202" customFormat="1" ht="14.65" customHeight="1">
      <c r="A5" s="203"/>
      <c r="B5" s="203"/>
      <c r="C5" s="204" t="s">
        <v>79</v>
      </c>
      <c r="D5" s="204" t="s">
        <v>79</v>
      </c>
      <c r="E5" s="204" t="s">
        <v>185</v>
      </c>
      <c r="F5" s="166" t="s">
        <v>188</v>
      </c>
      <c r="G5" s="166" t="s">
        <v>203</v>
      </c>
    </row>
    <row r="6" spans="1:7" s="202" customFormat="1" ht="14.65" customHeight="1">
      <c r="A6" s="203"/>
      <c r="B6" s="203"/>
      <c r="C6" s="204">
        <v>2026</v>
      </c>
      <c r="D6" s="204">
        <v>2026</v>
      </c>
      <c r="E6" s="204">
        <v>2026</v>
      </c>
      <c r="F6" s="204" t="s">
        <v>204</v>
      </c>
      <c r="G6" s="204" t="s">
        <v>80</v>
      </c>
    </row>
    <row r="7" spans="1:7" s="202" customFormat="1" ht="14.65" customHeight="1">
      <c r="A7" s="203"/>
      <c r="B7" s="203"/>
      <c r="C7" s="205"/>
      <c r="D7" s="205"/>
      <c r="E7" s="205"/>
      <c r="F7" s="205" t="s">
        <v>205</v>
      </c>
      <c r="G7" s="205" t="s">
        <v>7</v>
      </c>
    </row>
    <row r="8" spans="1:7" ht="18" customHeight="1">
      <c r="A8" s="206" t="s">
        <v>194</v>
      </c>
      <c r="B8" s="197"/>
      <c r="C8" s="207">
        <v>2080079</v>
      </c>
      <c r="D8" s="208">
        <v>2031519</v>
      </c>
      <c r="E8" s="208">
        <v>8793694</v>
      </c>
      <c r="F8" s="209">
        <v>122.77405735607046</v>
      </c>
      <c r="G8" s="209">
        <v>114.59987385755986</v>
      </c>
    </row>
    <row r="9" spans="1:7" ht="15" customHeight="1">
      <c r="A9" s="210" t="s">
        <v>223</v>
      </c>
      <c r="B9" s="210"/>
      <c r="C9" s="211"/>
      <c r="D9" s="212"/>
      <c r="E9" s="212"/>
      <c r="F9" s="213"/>
      <c r="G9" s="213"/>
    </row>
    <row r="10" spans="1:7" ht="15" customHeight="1">
      <c r="A10" s="197"/>
      <c r="B10" s="214" t="s">
        <v>224</v>
      </c>
      <c r="C10" s="211">
        <v>1732989</v>
      </c>
      <c r="D10" s="215">
        <v>1689778</v>
      </c>
      <c r="E10" s="215">
        <v>7254135</v>
      </c>
      <c r="F10" s="216">
        <v>121.56440126702574</v>
      </c>
      <c r="G10" s="216">
        <v>110.07461384316525</v>
      </c>
    </row>
    <row r="11" spans="1:7" ht="15" customHeight="1">
      <c r="A11" s="197"/>
      <c r="B11" s="214" t="s">
        <v>212</v>
      </c>
      <c r="C11" s="211">
        <v>38717</v>
      </c>
      <c r="D11" s="215">
        <v>26130</v>
      </c>
      <c r="E11" s="215">
        <v>174338</v>
      </c>
      <c r="F11" s="216">
        <v>103.28879753340186</v>
      </c>
      <c r="G11" s="216">
        <v>110.11261503091703</v>
      </c>
    </row>
    <row r="12" spans="1:7" ht="15" customHeight="1">
      <c r="A12" s="197"/>
      <c r="B12" s="214" t="s">
        <v>214</v>
      </c>
      <c r="C12" s="211">
        <v>308373</v>
      </c>
      <c r="D12" s="215">
        <v>315611</v>
      </c>
      <c r="E12" s="215">
        <v>1365221</v>
      </c>
      <c r="F12" s="216">
        <v>131.85840338240945</v>
      </c>
      <c r="G12" s="216">
        <v>147.61317854443232</v>
      </c>
    </row>
    <row r="13" spans="1:7" ht="15" customHeight="1">
      <c r="A13" s="217" t="s">
        <v>225</v>
      </c>
      <c r="B13" s="217"/>
      <c r="C13" s="218"/>
      <c r="D13" s="218"/>
      <c r="E13" s="218"/>
      <c r="F13" s="219"/>
      <c r="G13" s="219"/>
    </row>
    <row r="14" spans="1:7" ht="15" customHeight="1">
      <c r="A14" s="197"/>
      <c r="B14" s="220" t="s">
        <v>226</v>
      </c>
      <c r="C14" s="207">
        <v>1508011</v>
      </c>
      <c r="D14" s="208">
        <v>1473651</v>
      </c>
      <c r="E14" s="208">
        <v>6395134</v>
      </c>
      <c r="F14" s="209">
        <v>117.83825148672086</v>
      </c>
      <c r="G14" s="209">
        <v>107.23807640285384</v>
      </c>
    </row>
    <row r="15" spans="1:7" ht="15" customHeight="1">
      <c r="A15" s="197"/>
      <c r="B15" s="221" t="s">
        <v>227</v>
      </c>
      <c r="C15" s="211">
        <v>482587</v>
      </c>
      <c r="D15" s="215">
        <v>449524</v>
      </c>
      <c r="E15" s="215">
        <v>1854693</v>
      </c>
      <c r="F15" s="216">
        <v>122.12870238049958</v>
      </c>
      <c r="G15" s="216">
        <v>94.885383784355668</v>
      </c>
    </row>
    <row r="16" spans="1:7" ht="15" customHeight="1">
      <c r="A16" s="197"/>
      <c r="B16" s="221" t="s">
        <v>228</v>
      </c>
      <c r="C16" s="211">
        <v>355167</v>
      </c>
      <c r="D16" s="222">
        <v>320062</v>
      </c>
      <c r="E16" s="222">
        <v>1646487</v>
      </c>
      <c r="F16" s="223">
        <v>98.136383148341196</v>
      </c>
      <c r="G16" s="223">
        <v>103.79607267610642</v>
      </c>
    </row>
    <row r="17" spans="1:8" ht="15" customHeight="1">
      <c r="A17" s="197"/>
      <c r="B17" s="221" t="s">
        <v>229</v>
      </c>
      <c r="C17" s="211">
        <v>93460</v>
      </c>
      <c r="D17" s="222">
        <v>64086</v>
      </c>
      <c r="E17" s="222">
        <v>309125</v>
      </c>
      <c r="F17" s="223">
        <v>118.27913329149902</v>
      </c>
      <c r="G17" s="223">
        <v>110.26041610934551</v>
      </c>
    </row>
    <row r="18" spans="1:8" ht="15" customHeight="1">
      <c r="A18" s="197"/>
      <c r="B18" s="221" t="s">
        <v>230</v>
      </c>
      <c r="C18" s="211">
        <v>95877</v>
      </c>
      <c r="D18" s="222">
        <v>117377</v>
      </c>
      <c r="E18" s="222">
        <v>433658</v>
      </c>
      <c r="F18" s="223">
        <v>107.00110303836932</v>
      </c>
      <c r="G18" s="223">
        <v>98.510724329530646</v>
      </c>
    </row>
    <row r="19" spans="1:8" ht="15" customHeight="1">
      <c r="A19" s="197"/>
      <c r="B19" s="221" t="s">
        <v>231</v>
      </c>
      <c r="C19" s="211">
        <v>51354</v>
      </c>
      <c r="D19" s="222">
        <v>50613</v>
      </c>
      <c r="E19" s="222">
        <v>221986</v>
      </c>
      <c r="F19" s="223">
        <v>122.73091006086472</v>
      </c>
      <c r="G19" s="223">
        <v>121.74356555646351</v>
      </c>
    </row>
    <row r="20" spans="1:8" ht="15" customHeight="1">
      <c r="A20" s="197"/>
      <c r="B20" s="221" t="s">
        <v>232</v>
      </c>
      <c r="C20" s="211">
        <v>48778</v>
      </c>
      <c r="D20" s="222">
        <v>50812</v>
      </c>
      <c r="E20" s="222">
        <v>183027</v>
      </c>
      <c r="F20" s="223">
        <v>113.52353716570968</v>
      </c>
      <c r="G20" s="223">
        <v>108.371820378002</v>
      </c>
    </row>
    <row r="21" spans="1:8" ht="15" customHeight="1">
      <c r="A21" s="197"/>
      <c r="B21" s="221" t="s">
        <v>233</v>
      </c>
      <c r="C21" s="211">
        <v>37701</v>
      </c>
      <c r="D21" s="222">
        <v>35580</v>
      </c>
      <c r="E21" s="222">
        <v>142995</v>
      </c>
      <c r="F21" s="223">
        <v>128.60550856647149</v>
      </c>
      <c r="G21" s="223">
        <v>129.82196519197075</v>
      </c>
    </row>
    <row r="22" spans="1:8" ht="15" customHeight="1">
      <c r="A22" s="197"/>
      <c r="B22" s="221" t="s">
        <v>234</v>
      </c>
      <c r="C22" s="211">
        <v>52872</v>
      </c>
      <c r="D22" s="222">
        <v>65731</v>
      </c>
      <c r="E22" s="222">
        <v>395833</v>
      </c>
      <c r="F22" s="223">
        <v>144.06478762109322</v>
      </c>
      <c r="G22" s="223">
        <v>141.60297806517343</v>
      </c>
    </row>
    <row r="23" spans="1:8" ht="15" customHeight="1">
      <c r="A23" s="197"/>
      <c r="B23" s="221" t="s">
        <v>235</v>
      </c>
      <c r="C23" s="211">
        <v>51915</v>
      </c>
      <c r="D23" s="222">
        <v>72827</v>
      </c>
      <c r="E23" s="222">
        <v>235798</v>
      </c>
      <c r="F23" s="223">
        <v>183.4571882006197</v>
      </c>
      <c r="G23" s="223">
        <v>173.44337297997072</v>
      </c>
    </row>
    <row r="24" spans="1:8" ht="15" customHeight="1">
      <c r="A24" s="197"/>
      <c r="B24" s="221" t="s">
        <v>236</v>
      </c>
      <c r="C24" s="211">
        <v>19450</v>
      </c>
      <c r="D24" s="222">
        <v>14307</v>
      </c>
      <c r="E24" s="222">
        <v>60506</v>
      </c>
      <c r="F24" s="223">
        <v>120.52059641142279</v>
      </c>
      <c r="G24" s="223">
        <v>96.479255030774624</v>
      </c>
    </row>
    <row r="25" spans="1:8" ht="15" customHeight="1">
      <c r="A25" s="197"/>
      <c r="B25" s="221" t="s">
        <v>237</v>
      </c>
      <c r="C25" s="211">
        <v>24585</v>
      </c>
      <c r="D25" s="222">
        <v>23885</v>
      </c>
      <c r="E25" s="222">
        <v>94144</v>
      </c>
      <c r="F25" s="223">
        <v>101.48714680263437</v>
      </c>
      <c r="G25" s="223">
        <v>130.10323240419564</v>
      </c>
    </row>
    <row r="26" spans="1:8" ht="15" customHeight="1">
      <c r="A26" s="197"/>
      <c r="B26" s="221" t="s">
        <v>238</v>
      </c>
      <c r="C26" s="211">
        <v>84196</v>
      </c>
      <c r="D26" s="224">
        <v>81738</v>
      </c>
      <c r="E26" s="224">
        <v>324394</v>
      </c>
      <c r="F26" s="225">
        <v>135.01263606481558</v>
      </c>
      <c r="G26" s="225">
        <v>159.09777533644603</v>
      </c>
    </row>
    <row r="27" spans="1:8" ht="15" customHeight="1">
      <c r="A27" s="197"/>
      <c r="B27" s="221" t="s">
        <v>239</v>
      </c>
      <c r="C27" s="211">
        <v>110069</v>
      </c>
      <c r="D27" s="215">
        <v>127109</v>
      </c>
      <c r="E27" s="215">
        <v>492488</v>
      </c>
      <c r="F27" s="216">
        <v>130.30939883539736</v>
      </c>
      <c r="G27" s="216">
        <v>101.30412960662186</v>
      </c>
    </row>
    <row r="28" spans="1:8" ht="15" customHeight="1">
      <c r="A28" s="197"/>
      <c r="B28" s="220" t="s">
        <v>240</v>
      </c>
      <c r="C28" s="207">
        <v>124676</v>
      </c>
      <c r="D28" s="226">
        <v>111295</v>
      </c>
      <c r="E28" s="226">
        <v>514470</v>
      </c>
      <c r="F28" s="227">
        <v>128.52507102108689</v>
      </c>
      <c r="G28" s="227">
        <v>120.17659631623823</v>
      </c>
    </row>
    <row r="29" spans="1:8" ht="15" customHeight="1">
      <c r="A29" s="197"/>
      <c r="B29" s="221" t="s">
        <v>241</v>
      </c>
      <c r="C29" s="211">
        <v>92823</v>
      </c>
      <c r="D29" s="222">
        <v>82930</v>
      </c>
      <c r="E29" s="222">
        <v>385331</v>
      </c>
      <c r="F29" s="223">
        <v>127.79695494051654</v>
      </c>
      <c r="G29" s="223">
        <v>119.1271308530832</v>
      </c>
    </row>
    <row r="30" spans="1:8" ht="15" customHeight="1">
      <c r="A30" s="197"/>
      <c r="B30" s="221" t="s">
        <v>242</v>
      </c>
      <c r="C30" s="211">
        <v>24616</v>
      </c>
      <c r="D30" s="222">
        <v>20233</v>
      </c>
      <c r="E30" s="222">
        <v>94903</v>
      </c>
      <c r="F30" s="223">
        <v>141.83666316158428</v>
      </c>
      <c r="G30" s="223">
        <v>127.57665783919666</v>
      </c>
    </row>
    <row r="31" spans="1:8" ht="15" customHeight="1">
      <c r="A31" s="197"/>
      <c r="B31" s="221" t="s">
        <v>243</v>
      </c>
      <c r="C31" s="211">
        <v>7237</v>
      </c>
      <c r="D31" s="215">
        <v>8132</v>
      </c>
      <c r="E31" s="215">
        <v>34236</v>
      </c>
      <c r="F31" s="216">
        <v>109.34516606158398</v>
      </c>
      <c r="G31" s="216">
        <v>113.19931226028304</v>
      </c>
    </row>
    <row r="32" spans="1:8" ht="15" customHeight="1">
      <c r="A32" s="197"/>
      <c r="B32" s="220" t="s">
        <v>244</v>
      </c>
      <c r="C32" s="207">
        <v>384562</v>
      </c>
      <c r="D32" s="226">
        <v>360968</v>
      </c>
      <c r="E32" s="226">
        <v>1592989</v>
      </c>
      <c r="F32" s="227">
        <v>146.11131349929164</v>
      </c>
      <c r="G32" s="227">
        <v>153.33095266054622</v>
      </c>
      <c r="H32" s="228"/>
    </row>
    <row r="33" spans="1:7" ht="15" customHeight="1">
      <c r="A33" s="197"/>
      <c r="B33" s="221" t="s">
        <v>245</v>
      </c>
      <c r="C33" s="211">
        <v>120226</v>
      </c>
      <c r="D33" s="222">
        <v>137221</v>
      </c>
      <c r="E33" s="222">
        <v>504389</v>
      </c>
      <c r="F33" s="223">
        <v>328.23278955173902</v>
      </c>
      <c r="G33" s="223">
        <v>303.00913132284035</v>
      </c>
    </row>
    <row r="34" spans="1:7" ht="15" customHeight="1">
      <c r="A34" s="197"/>
      <c r="B34" s="221" t="s">
        <v>246</v>
      </c>
      <c r="C34" s="211">
        <v>42254</v>
      </c>
      <c r="D34" s="222">
        <v>44314</v>
      </c>
      <c r="E34" s="222">
        <v>171555</v>
      </c>
      <c r="F34" s="223">
        <v>106.06764163814357</v>
      </c>
      <c r="G34" s="223">
        <v>110.40427832265041</v>
      </c>
    </row>
    <row r="35" spans="1:7" ht="15" customHeight="1">
      <c r="A35" s="197"/>
      <c r="B35" s="221" t="s">
        <v>247</v>
      </c>
      <c r="C35" s="211">
        <v>40259</v>
      </c>
      <c r="D35" s="222">
        <v>38451</v>
      </c>
      <c r="E35" s="222">
        <v>154222</v>
      </c>
      <c r="F35" s="223">
        <v>109.17376490630323</v>
      </c>
      <c r="G35" s="223">
        <v>112.05062628963354</v>
      </c>
    </row>
    <row r="36" spans="1:7" ht="15" customHeight="1">
      <c r="A36" s="197"/>
      <c r="B36" s="221" t="s">
        <v>248</v>
      </c>
      <c r="C36" s="211">
        <v>40251</v>
      </c>
      <c r="D36" s="222">
        <v>30607</v>
      </c>
      <c r="E36" s="222">
        <v>142927</v>
      </c>
      <c r="F36" s="223">
        <v>107.09611952832499</v>
      </c>
      <c r="G36" s="223">
        <v>114.48906191174233</v>
      </c>
    </row>
    <row r="37" spans="1:7" ht="15" customHeight="1">
      <c r="A37" s="197"/>
      <c r="B37" s="221" t="s">
        <v>249</v>
      </c>
      <c r="C37" s="211">
        <v>6412</v>
      </c>
      <c r="D37" s="222">
        <v>6042</v>
      </c>
      <c r="E37" s="222">
        <v>26119</v>
      </c>
      <c r="F37" s="223">
        <v>83.269018743109143</v>
      </c>
      <c r="G37" s="223">
        <v>103.14746070610536</v>
      </c>
    </row>
    <row r="38" spans="1:7" ht="15" customHeight="1">
      <c r="A38" s="197"/>
      <c r="B38" s="221" t="s">
        <v>250</v>
      </c>
      <c r="C38" s="211">
        <v>9620</v>
      </c>
      <c r="D38" s="222">
        <v>9080</v>
      </c>
      <c r="E38" s="222">
        <v>38741</v>
      </c>
      <c r="F38" s="223">
        <v>106.78584029166176</v>
      </c>
      <c r="G38" s="223">
        <v>115.66894574985818</v>
      </c>
    </row>
    <row r="39" spans="1:7" ht="15" customHeight="1">
      <c r="A39" s="197"/>
      <c r="B39" s="221" t="s">
        <v>251</v>
      </c>
      <c r="C39" s="211">
        <v>10530</v>
      </c>
      <c r="D39" s="222">
        <v>8178</v>
      </c>
      <c r="E39" s="222">
        <v>46285</v>
      </c>
      <c r="F39" s="223">
        <v>75.982532751091696</v>
      </c>
      <c r="G39" s="223">
        <v>108.91613328313252</v>
      </c>
    </row>
    <row r="40" spans="1:7" ht="15" customHeight="1">
      <c r="A40" s="197"/>
      <c r="B40" s="221" t="s">
        <v>252</v>
      </c>
      <c r="C40" s="211">
        <v>4326</v>
      </c>
      <c r="D40" s="222">
        <v>3192</v>
      </c>
      <c r="E40" s="222">
        <v>22383</v>
      </c>
      <c r="F40" s="223">
        <v>121.46118721461188</v>
      </c>
      <c r="G40" s="223">
        <v>126.64365734977933</v>
      </c>
    </row>
    <row r="41" spans="1:7" ht="15" customHeight="1">
      <c r="A41" s="197"/>
      <c r="B41" s="221" t="s">
        <v>253</v>
      </c>
      <c r="C41" s="211">
        <v>5875</v>
      </c>
      <c r="D41" s="222">
        <v>4432</v>
      </c>
      <c r="E41" s="222">
        <v>23902</v>
      </c>
      <c r="F41" s="223">
        <v>110.44106653376527</v>
      </c>
      <c r="G41" s="223">
        <v>118.39120313041755</v>
      </c>
    </row>
    <row r="42" spans="1:7" ht="15" customHeight="1">
      <c r="A42" s="197"/>
      <c r="B42" s="221" t="s">
        <v>254</v>
      </c>
      <c r="C42" s="211">
        <v>4441</v>
      </c>
      <c r="D42" s="222">
        <v>5035</v>
      </c>
      <c r="E42" s="222">
        <v>20184</v>
      </c>
      <c r="F42" s="223">
        <v>111.96353124305092</v>
      </c>
      <c r="G42" s="223">
        <v>123.05816363858067</v>
      </c>
    </row>
    <row r="43" spans="1:7" ht="15" customHeight="1">
      <c r="A43" s="197"/>
      <c r="B43" s="221" t="s">
        <v>255</v>
      </c>
      <c r="C43" s="211">
        <v>3915</v>
      </c>
      <c r="D43" s="222">
        <v>4083</v>
      </c>
      <c r="E43" s="222">
        <v>15443</v>
      </c>
      <c r="F43" s="223">
        <v>114.36974789915966</v>
      </c>
      <c r="G43" s="223">
        <v>117.53558109445163</v>
      </c>
    </row>
    <row r="44" spans="1:7" ht="15" customHeight="1">
      <c r="A44" s="197"/>
      <c r="B44" s="221" t="s">
        <v>256</v>
      </c>
      <c r="C44" s="211">
        <v>3273</v>
      </c>
      <c r="D44" s="222">
        <v>2657</v>
      </c>
      <c r="E44" s="222">
        <v>16206</v>
      </c>
      <c r="F44" s="223">
        <v>113.69276850663243</v>
      </c>
      <c r="G44" s="223">
        <v>123.79497364601635</v>
      </c>
    </row>
    <row r="45" spans="1:7" ht="15" customHeight="1">
      <c r="A45" s="197"/>
      <c r="B45" s="229" t="s">
        <v>257</v>
      </c>
      <c r="C45" s="211">
        <v>4360</v>
      </c>
      <c r="D45" s="230">
        <v>2639</v>
      </c>
      <c r="E45" s="230">
        <v>17337</v>
      </c>
      <c r="F45" s="219">
        <v>123.89671361502349</v>
      </c>
      <c r="G45" s="219">
        <v>119.37616195001033</v>
      </c>
    </row>
    <row r="46" spans="1:7" ht="15" customHeight="1">
      <c r="A46" s="197"/>
      <c r="B46" s="221" t="s">
        <v>258</v>
      </c>
      <c r="C46" s="211">
        <v>11529</v>
      </c>
      <c r="D46" s="222">
        <v>5680</v>
      </c>
      <c r="E46" s="222">
        <v>52912</v>
      </c>
      <c r="F46" s="223">
        <v>155.36105032822758</v>
      </c>
      <c r="G46" s="223">
        <v>152.65572257003549</v>
      </c>
    </row>
    <row r="47" spans="1:7" ht="15" customHeight="1">
      <c r="A47" s="197"/>
      <c r="B47" s="221" t="s">
        <v>259</v>
      </c>
      <c r="C47" s="211">
        <v>77291</v>
      </c>
      <c r="D47" s="231">
        <v>59357</v>
      </c>
      <c r="E47" s="231">
        <v>340384</v>
      </c>
      <c r="F47" s="232">
        <v>117.97547353566674</v>
      </c>
      <c r="G47" s="232">
        <v>144.22928619248989</v>
      </c>
    </row>
    <row r="48" spans="1:7" ht="15" customHeight="1">
      <c r="A48" s="197"/>
      <c r="B48" s="220" t="s">
        <v>260</v>
      </c>
      <c r="C48" s="207">
        <v>59118</v>
      </c>
      <c r="D48" s="226">
        <v>80044</v>
      </c>
      <c r="E48" s="226">
        <v>269714</v>
      </c>
      <c r="F48" s="227">
        <v>122.73298782544697</v>
      </c>
      <c r="G48" s="227">
        <v>119.70902054077087</v>
      </c>
    </row>
    <row r="49" spans="1:7" ht="15" customHeight="1">
      <c r="A49" s="197"/>
      <c r="B49" s="221" t="s">
        <v>261</v>
      </c>
      <c r="C49" s="211">
        <v>54035</v>
      </c>
      <c r="D49" s="222">
        <v>71861</v>
      </c>
      <c r="E49" s="222">
        <v>246038</v>
      </c>
      <c r="F49" s="223">
        <v>123.09392075917711</v>
      </c>
      <c r="G49" s="223">
        <v>119.72710329490654</v>
      </c>
    </row>
    <row r="50" spans="1:7" ht="15" customHeight="1">
      <c r="A50" s="197"/>
      <c r="B50" s="221" t="s">
        <v>262</v>
      </c>
      <c r="C50" s="211">
        <v>4963</v>
      </c>
      <c r="D50" s="222">
        <v>8035</v>
      </c>
      <c r="E50" s="222">
        <v>23098</v>
      </c>
      <c r="F50" s="223">
        <v>120.08668360484232</v>
      </c>
      <c r="G50" s="223">
        <v>119.65395772896809</v>
      </c>
    </row>
    <row r="51" spans="1:7" ht="15" customHeight="1">
      <c r="A51" s="197"/>
      <c r="B51" s="221" t="s">
        <v>263</v>
      </c>
      <c r="C51" s="211">
        <v>120</v>
      </c>
      <c r="D51" s="215">
        <v>148</v>
      </c>
      <c r="E51" s="215">
        <v>578</v>
      </c>
      <c r="F51" s="216">
        <v>100</v>
      </c>
      <c r="G51" s="216">
        <v>114.45544554455445</v>
      </c>
    </row>
    <row r="52" spans="1:7" ht="15" customHeight="1">
      <c r="A52" s="197"/>
      <c r="B52" s="220" t="s">
        <v>264</v>
      </c>
      <c r="C52" s="207">
        <v>3712</v>
      </c>
      <c r="D52" s="226">
        <v>5561</v>
      </c>
      <c r="E52" s="226">
        <v>21387</v>
      </c>
      <c r="F52" s="227">
        <v>105.96417682926828</v>
      </c>
      <c r="G52" s="227">
        <v>121.71067607557478</v>
      </c>
    </row>
    <row r="53" spans="1:7" ht="18" customHeight="1">
      <c r="A53" s="233"/>
      <c r="B53" s="234"/>
      <c r="C53" s="234"/>
      <c r="D53" s="234"/>
      <c r="E53" s="234"/>
      <c r="F53" s="234"/>
      <c r="G53" s="234"/>
    </row>
    <row r="54" spans="1:7" ht="18" customHeight="1">
      <c r="A54" s="233"/>
      <c r="B54" s="233"/>
      <c r="C54" s="233"/>
      <c r="D54" s="233"/>
      <c r="E54" s="233"/>
      <c r="F54" s="233"/>
      <c r="G54" s="233"/>
    </row>
    <row r="55" spans="1:7" ht="18" customHeight="1">
      <c r="A55" s="233"/>
      <c r="B55" s="234"/>
      <c r="C55" s="234"/>
      <c r="D55" s="234"/>
      <c r="E55" s="234"/>
      <c r="F55" s="234"/>
      <c r="G55" s="234"/>
    </row>
    <row r="56" spans="1:7" ht="18" customHeight="1">
      <c r="A56" s="233"/>
      <c r="B56" s="233"/>
      <c r="C56" s="235"/>
      <c r="D56" s="235"/>
      <c r="E56" s="235"/>
      <c r="F56" s="233"/>
      <c r="G56" s="233"/>
    </row>
    <row r="57" spans="1:7" ht="18" customHeight="1">
      <c r="A57" s="233"/>
      <c r="B57" s="233"/>
      <c r="C57" s="233"/>
      <c r="D57" s="233"/>
      <c r="E57" s="233"/>
      <c r="F57" s="233"/>
      <c r="G57" s="233"/>
    </row>
    <row r="58" spans="1:7" ht="18" customHeight="1">
      <c r="A58" s="233"/>
      <c r="B58" s="233"/>
      <c r="C58" s="233"/>
      <c r="D58" s="233"/>
      <c r="E58" s="233"/>
      <c r="F58" s="233"/>
      <c r="G58" s="236"/>
    </row>
    <row r="59" spans="1:7" ht="18" customHeight="1">
      <c r="A59" s="233"/>
      <c r="B59" s="233"/>
      <c r="C59" s="233"/>
      <c r="D59" s="233"/>
      <c r="E59" s="233"/>
      <c r="F59" s="233"/>
      <c r="G59" s="236"/>
    </row>
    <row r="60" spans="1:7" ht="18" customHeight="1">
      <c r="A60" s="233"/>
      <c r="B60" s="233"/>
      <c r="C60" s="233"/>
      <c r="D60" s="233"/>
      <c r="E60" s="233"/>
      <c r="F60" s="233"/>
      <c r="G60" s="236"/>
    </row>
    <row r="61" spans="1:7">
      <c r="A61" s="233"/>
      <c r="B61" s="233"/>
      <c r="C61" s="233"/>
      <c r="D61" s="233"/>
      <c r="E61" s="233"/>
      <c r="F61" s="233"/>
      <c r="G61" s="236"/>
    </row>
    <row r="62" spans="1:7">
      <c r="A62" s="233"/>
      <c r="B62" s="233"/>
      <c r="C62" s="233"/>
      <c r="D62" s="233"/>
      <c r="E62" s="233"/>
      <c r="F62" s="233"/>
      <c r="G62" s="236"/>
    </row>
    <row r="63" spans="1:7">
      <c r="A63" s="233"/>
      <c r="B63" s="233"/>
      <c r="C63" s="233"/>
      <c r="D63" s="233"/>
      <c r="E63" s="233"/>
      <c r="F63" s="233"/>
      <c r="G63" s="236"/>
    </row>
    <row r="64" spans="1:7">
      <c r="A64" s="233"/>
      <c r="B64" s="233"/>
      <c r="C64" s="233"/>
      <c r="D64" s="233"/>
      <c r="E64" s="233"/>
      <c r="F64" s="233"/>
      <c r="G64" s="236"/>
    </row>
    <row r="65" spans="1:7">
      <c r="A65" s="233"/>
      <c r="B65" s="233"/>
      <c r="C65" s="233"/>
      <c r="D65" s="233"/>
      <c r="E65" s="233"/>
      <c r="F65" s="233"/>
      <c r="G65" s="236"/>
    </row>
    <row r="66" spans="1:7">
      <c r="A66" s="233"/>
      <c r="B66" s="233"/>
      <c r="C66" s="233"/>
      <c r="D66" s="233"/>
      <c r="E66" s="233"/>
      <c r="F66" s="233"/>
      <c r="G66" s="236"/>
    </row>
    <row r="67" spans="1:7">
      <c r="A67" s="233"/>
      <c r="B67" s="233"/>
      <c r="C67" s="233"/>
      <c r="D67" s="233"/>
      <c r="E67" s="233"/>
      <c r="F67" s="233"/>
      <c r="G67" s="236"/>
    </row>
    <row r="68" spans="1:7">
      <c r="A68" s="233"/>
      <c r="B68" s="233"/>
      <c r="C68" s="233"/>
      <c r="D68" s="233"/>
      <c r="E68" s="233"/>
      <c r="F68" s="233"/>
      <c r="G68" s="236"/>
    </row>
    <row r="69" spans="1:7">
      <c r="A69" s="233"/>
      <c r="B69" s="233"/>
      <c r="C69" s="233"/>
      <c r="D69" s="233"/>
      <c r="E69" s="233"/>
      <c r="F69" s="233"/>
      <c r="G69" s="233"/>
    </row>
    <row r="70" spans="1:7">
      <c r="A70" s="233"/>
      <c r="B70" s="233"/>
      <c r="C70" s="233"/>
      <c r="D70" s="233"/>
      <c r="E70" s="233"/>
      <c r="F70" s="233"/>
      <c r="G70" s="233"/>
    </row>
    <row r="71" spans="1:7">
      <c r="A71" s="233"/>
      <c r="B71" s="233"/>
      <c r="C71" s="233"/>
      <c r="D71" s="233"/>
      <c r="E71" s="233"/>
      <c r="F71" s="233"/>
      <c r="G71" s="233"/>
    </row>
    <row r="72" spans="1:7">
      <c r="A72" s="233"/>
      <c r="B72" s="233"/>
      <c r="C72" s="233"/>
      <c r="D72" s="233"/>
      <c r="E72" s="233"/>
      <c r="F72" s="233"/>
      <c r="G72" s="233"/>
    </row>
    <row r="73" spans="1:7">
      <c r="A73" s="233"/>
      <c r="B73" s="233"/>
      <c r="C73" s="233"/>
      <c r="D73" s="233"/>
      <c r="E73" s="233"/>
      <c r="F73" s="233"/>
      <c r="G73" s="233"/>
    </row>
    <row r="74" spans="1:7">
      <c r="A74" s="233"/>
      <c r="B74" s="233"/>
      <c r="C74" s="233"/>
      <c r="D74" s="233"/>
      <c r="E74" s="233"/>
      <c r="F74" s="233"/>
      <c r="G74" s="233"/>
    </row>
    <row r="75" spans="1:7">
      <c r="A75" s="233"/>
      <c r="B75" s="233"/>
      <c r="C75" s="233"/>
      <c r="D75" s="233"/>
      <c r="E75" s="233"/>
      <c r="F75" s="233"/>
      <c r="G75" s="233"/>
    </row>
    <row r="76" spans="1:7">
      <c r="A76" s="233"/>
      <c r="B76" s="233"/>
      <c r="C76" s="233"/>
      <c r="D76" s="233"/>
      <c r="E76" s="233"/>
      <c r="F76" s="233"/>
      <c r="G76" s="233"/>
    </row>
    <row r="77" spans="1:7">
      <c r="A77" s="233"/>
      <c r="B77" s="233"/>
      <c r="C77" s="233"/>
      <c r="D77" s="233"/>
      <c r="E77" s="233"/>
      <c r="F77" s="233"/>
      <c r="G77" s="233"/>
    </row>
    <row r="78" spans="1:7">
      <c r="A78" s="233"/>
      <c r="B78" s="233"/>
      <c r="C78" s="233"/>
      <c r="D78" s="233"/>
      <c r="E78" s="233"/>
      <c r="F78" s="233"/>
      <c r="G78" s="233"/>
    </row>
    <row r="79" spans="1:7">
      <c r="A79" s="233"/>
      <c r="B79" s="233"/>
      <c r="C79" s="233"/>
      <c r="D79" s="233"/>
      <c r="E79" s="233"/>
      <c r="F79" s="233"/>
      <c r="G79" s="233"/>
    </row>
    <row r="80" spans="1:7">
      <c r="A80" s="233"/>
      <c r="B80" s="233"/>
      <c r="C80" s="233"/>
      <c r="D80" s="233"/>
      <c r="E80" s="233"/>
      <c r="F80" s="233"/>
      <c r="G80" s="233"/>
    </row>
    <row r="81" spans="1:7">
      <c r="A81" s="233"/>
      <c r="B81" s="233"/>
      <c r="C81" s="233"/>
      <c r="D81" s="233"/>
      <c r="E81" s="233"/>
      <c r="F81" s="233"/>
      <c r="G81" s="233"/>
    </row>
    <row r="82" spans="1:7">
      <c r="A82" s="233"/>
      <c r="B82" s="233"/>
      <c r="C82" s="233"/>
      <c r="D82" s="233"/>
      <c r="E82" s="233"/>
      <c r="F82" s="233"/>
      <c r="G82" s="233"/>
    </row>
    <row r="83" spans="1:7">
      <c r="A83" s="233"/>
      <c r="B83" s="233"/>
      <c r="C83" s="233"/>
      <c r="D83" s="233"/>
      <c r="E83" s="233"/>
      <c r="F83" s="233"/>
      <c r="G83" s="233"/>
    </row>
    <row r="84" spans="1:7">
      <c r="A84" s="233"/>
      <c r="B84" s="233"/>
      <c r="C84" s="233"/>
      <c r="D84" s="233"/>
      <c r="E84" s="233"/>
      <c r="F84" s="233"/>
      <c r="G84" s="233"/>
    </row>
    <row r="85" spans="1:7">
      <c r="A85" s="233"/>
      <c r="B85" s="233"/>
      <c r="C85" s="233"/>
      <c r="D85" s="233"/>
      <c r="E85" s="233"/>
      <c r="F85" s="233"/>
      <c r="G85" s="233"/>
    </row>
    <row r="86" spans="1:7">
      <c r="A86" s="233"/>
      <c r="B86" s="233"/>
      <c r="C86" s="233"/>
      <c r="D86" s="233"/>
      <c r="E86" s="233"/>
      <c r="F86" s="233"/>
      <c r="G86" s="233"/>
    </row>
    <row r="87" spans="1:7">
      <c r="A87" s="233"/>
      <c r="B87" s="233"/>
      <c r="C87" s="233"/>
      <c r="D87" s="233"/>
      <c r="E87" s="233"/>
      <c r="F87" s="233"/>
      <c r="G87" s="233"/>
    </row>
    <row r="88" spans="1:7">
      <c r="A88" s="233"/>
      <c r="B88" s="233"/>
      <c r="C88" s="233"/>
      <c r="D88" s="233"/>
      <c r="E88" s="233"/>
      <c r="F88" s="233"/>
      <c r="G88" s="233"/>
    </row>
    <row r="89" spans="1:7">
      <c r="A89" s="233"/>
      <c r="B89" s="233"/>
      <c r="C89" s="233"/>
      <c r="D89" s="233"/>
      <c r="E89" s="233"/>
      <c r="F89" s="233"/>
      <c r="G89" s="233"/>
    </row>
    <row r="90" spans="1:7">
      <c r="A90" s="233"/>
      <c r="B90" s="233"/>
      <c r="C90" s="233"/>
      <c r="D90" s="233"/>
      <c r="E90" s="233"/>
      <c r="F90" s="233"/>
      <c r="G90" s="233"/>
    </row>
    <row r="91" spans="1:7">
      <c r="A91" s="233"/>
      <c r="B91" s="233"/>
      <c r="C91" s="233"/>
      <c r="D91" s="233"/>
      <c r="E91" s="233"/>
      <c r="F91" s="233"/>
      <c r="G91" s="233"/>
    </row>
    <row r="92" spans="1:7">
      <c r="A92" s="233"/>
      <c r="B92" s="233"/>
      <c r="C92" s="233"/>
      <c r="D92" s="233"/>
      <c r="E92" s="233"/>
      <c r="F92" s="233"/>
      <c r="G92" s="233"/>
    </row>
    <row r="93" spans="1:7">
      <c r="A93" s="233"/>
      <c r="B93" s="233"/>
      <c r="C93" s="233"/>
      <c r="D93" s="233"/>
      <c r="E93" s="233"/>
      <c r="F93" s="233"/>
      <c r="G93" s="233"/>
    </row>
    <row r="94" spans="1:7">
      <c r="A94" s="233"/>
      <c r="B94" s="233"/>
      <c r="C94" s="233"/>
      <c r="D94" s="233"/>
      <c r="E94" s="233"/>
      <c r="F94" s="233"/>
      <c r="G94" s="233"/>
    </row>
    <row r="95" spans="1:7">
      <c r="A95" s="233"/>
      <c r="B95" s="233"/>
      <c r="C95" s="233"/>
      <c r="D95" s="233"/>
      <c r="E95" s="233"/>
      <c r="F95" s="233"/>
      <c r="G95" s="233"/>
    </row>
    <row r="96" spans="1:7">
      <c r="A96" s="233"/>
      <c r="B96" s="233"/>
      <c r="C96" s="233"/>
      <c r="D96" s="233"/>
      <c r="E96" s="233"/>
      <c r="F96" s="233"/>
      <c r="G96" s="233"/>
    </row>
    <row r="97" spans="1:7">
      <c r="A97" s="233"/>
      <c r="B97" s="233"/>
      <c r="C97" s="233"/>
      <c r="D97" s="233"/>
      <c r="E97" s="233"/>
      <c r="F97" s="233"/>
      <c r="G97" s="233"/>
    </row>
    <row r="98" spans="1:7">
      <c r="A98" s="233"/>
      <c r="B98" s="233"/>
      <c r="C98" s="233"/>
      <c r="D98" s="233"/>
      <c r="E98" s="233"/>
      <c r="F98" s="233"/>
      <c r="G98" s="233"/>
    </row>
    <row r="99" spans="1:7">
      <c r="A99" s="233"/>
      <c r="B99" s="233"/>
      <c r="C99" s="233"/>
      <c r="D99" s="233"/>
      <c r="E99" s="233"/>
      <c r="F99" s="233"/>
      <c r="G99" s="233"/>
    </row>
    <row r="100" spans="1:7">
      <c r="A100" s="233"/>
      <c r="B100" s="233"/>
      <c r="C100" s="233"/>
      <c r="D100" s="233"/>
      <c r="E100" s="233"/>
      <c r="F100" s="233"/>
      <c r="G100" s="233"/>
    </row>
    <row r="101" spans="1:7">
      <c r="A101" s="233"/>
      <c r="B101" s="233"/>
      <c r="C101" s="233"/>
      <c r="D101" s="233"/>
      <c r="E101" s="233"/>
      <c r="F101" s="233"/>
      <c r="G101" s="233"/>
    </row>
    <row r="102" spans="1:7">
      <c r="A102" s="233"/>
      <c r="B102" s="233"/>
      <c r="C102" s="233"/>
      <c r="D102" s="233"/>
      <c r="E102" s="233"/>
      <c r="F102" s="233"/>
      <c r="G102" s="233"/>
    </row>
    <row r="103" spans="1:7">
      <c r="A103" s="233"/>
      <c r="B103" s="233"/>
      <c r="C103" s="233"/>
      <c r="D103" s="233"/>
      <c r="E103" s="233"/>
      <c r="F103" s="233"/>
      <c r="G103" s="233"/>
    </row>
    <row r="104" spans="1:7">
      <c r="A104" s="233"/>
      <c r="B104" s="233"/>
      <c r="C104" s="233"/>
      <c r="D104" s="233"/>
      <c r="E104" s="233"/>
      <c r="F104" s="233"/>
      <c r="G104" s="233"/>
    </row>
    <row r="105" spans="1:7">
      <c r="A105" s="233"/>
      <c r="B105" s="233"/>
      <c r="C105" s="233"/>
      <c r="D105" s="233"/>
      <c r="E105" s="233"/>
      <c r="F105" s="233"/>
      <c r="G105" s="233"/>
    </row>
    <row r="106" spans="1:7">
      <c r="A106" s="233"/>
      <c r="B106" s="233"/>
      <c r="C106" s="233"/>
      <c r="D106" s="233"/>
      <c r="E106" s="233"/>
      <c r="F106" s="233"/>
      <c r="G106" s="233"/>
    </row>
    <row r="107" spans="1:7">
      <c r="A107" s="233"/>
      <c r="B107" s="233"/>
      <c r="C107" s="233"/>
      <c r="D107" s="233"/>
      <c r="E107" s="233"/>
      <c r="F107" s="233"/>
      <c r="G107" s="233"/>
    </row>
    <row r="108" spans="1:7">
      <c r="A108" s="233"/>
      <c r="B108" s="233"/>
      <c r="C108" s="233"/>
      <c r="D108" s="233"/>
      <c r="E108" s="233"/>
      <c r="F108" s="233"/>
      <c r="G108" s="233"/>
    </row>
    <row r="109" spans="1:7">
      <c r="A109" s="233"/>
      <c r="B109" s="233"/>
      <c r="C109" s="233"/>
      <c r="D109" s="233"/>
      <c r="E109" s="233"/>
      <c r="F109" s="233"/>
      <c r="G109" s="233"/>
    </row>
    <row r="110" spans="1:7">
      <c r="A110" s="233"/>
      <c r="B110" s="233"/>
      <c r="C110" s="233"/>
      <c r="D110" s="233"/>
      <c r="E110" s="233"/>
      <c r="F110" s="233"/>
      <c r="G110" s="233"/>
    </row>
    <row r="111" spans="1:7">
      <c r="A111" s="233"/>
      <c r="B111" s="233"/>
      <c r="C111" s="233"/>
      <c r="D111" s="233"/>
      <c r="E111" s="233"/>
      <c r="F111" s="233"/>
      <c r="G111" s="233"/>
    </row>
    <row r="112" spans="1:7">
      <c r="A112" s="233"/>
      <c r="B112" s="233"/>
      <c r="C112" s="233"/>
      <c r="D112" s="233"/>
      <c r="E112" s="233"/>
      <c r="F112" s="233"/>
      <c r="G112" s="233"/>
    </row>
    <row r="113" spans="1:7">
      <c r="A113" s="233"/>
      <c r="B113" s="233"/>
      <c r="C113" s="233"/>
      <c r="D113" s="233"/>
      <c r="E113" s="233"/>
      <c r="F113" s="233"/>
      <c r="G113" s="233"/>
    </row>
    <row r="114" spans="1:7">
      <c r="A114" s="233"/>
      <c r="B114" s="233"/>
      <c r="C114" s="233"/>
      <c r="D114" s="233"/>
      <c r="E114" s="233"/>
      <c r="F114" s="233"/>
      <c r="G114" s="233"/>
    </row>
    <row r="115" spans="1:7">
      <c r="A115" s="233"/>
      <c r="B115" s="233"/>
      <c r="C115" s="233"/>
      <c r="D115" s="233"/>
      <c r="E115" s="233"/>
      <c r="F115" s="233"/>
      <c r="G115" s="233"/>
    </row>
    <row r="116" spans="1:7">
      <c r="A116" s="233"/>
      <c r="B116" s="233"/>
      <c r="C116" s="233"/>
      <c r="D116" s="233"/>
      <c r="E116" s="233"/>
      <c r="F116" s="233"/>
      <c r="G116" s="233"/>
    </row>
    <row r="117" spans="1:7">
      <c r="A117" s="233"/>
      <c r="B117" s="233"/>
      <c r="C117" s="233"/>
      <c r="D117" s="233"/>
      <c r="E117" s="233"/>
      <c r="F117" s="233"/>
      <c r="G117" s="233"/>
    </row>
    <row r="118" spans="1:7">
      <c r="A118" s="233"/>
      <c r="B118" s="233"/>
      <c r="C118" s="233"/>
      <c r="D118" s="233"/>
      <c r="E118" s="233"/>
      <c r="F118" s="233"/>
      <c r="G118" s="233"/>
    </row>
    <row r="119" spans="1:7">
      <c r="A119" s="233"/>
      <c r="B119" s="233"/>
      <c r="C119" s="233"/>
      <c r="D119" s="233"/>
      <c r="E119" s="233"/>
      <c r="F119" s="233"/>
      <c r="G119" s="233"/>
    </row>
    <row r="120" spans="1:7">
      <c r="A120" s="233"/>
      <c r="B120" s="233"/>
      <c r="C120" s="233"/>
      <c r="D120" s="233"/>
      <c r="E120" s="233"/>
      <c r="F120" s="233"/>
      <c r="G120" s="233"/>
    </row>
    <row r="121" spans="1:7">
      <c r="A121" s="233"/>
      <c r="B121" s="233"/>
      <c r="C121" s="233"/>
      <c r="D121" s="233"/>
      <c r="E121" s="233"/>
      <c r="F121" s="233"/>
      <c r="G121" s="233"/>
    </row>
    <row r="122" spans="1:7">
      <c r="A122" s="233"/>
      <c r="B122" s="233"/>
      <c r="C122" s="233"/>
      <c r="D122" s="233"/>
      <c r="E122" s="233"/>
      <c r="F122" s="233"/>
      <c r="G122" s="233"/>
    </row>
    <row r="123" spans="1:7">
      <c r="A123" s="233"/>
      <c r="B123" s="233"/>
      <c r="C123" s="233"/>
      <c r="D123" s="233"/>
      <c r="E123" s="233"/>
      <c r="F123" s="233"/>
      <c r="G123" s="233"/>
    </row>
    <row r="124" spans="1:7">
      <c r="A124" s="233"/>
      <c r="B124" s="233"/>
      <c r="C124" s="233"/>
      <c r="D124" s="233"/>
      <c r="E124" s="233"/>
      <c r="F124" s="233"/>
      <c r="G124" s="233"/>
    </row>
    <row r="125" spans="1:7">
      <c r="A125" s="233"/>
      <c r="B125" s="233"/>
      <c r="C125" s="233"/>
      <c r="D125" s="233"/>
      <c r="E125" s="233"/>
      <c r="F125" s="233"/>
      <c r="G125" s="233"/>
    </row>
    <row r="126" spans="1:7">
      <c r="A126" s="233"/>
      <c r="B126" s="233"/>
      <c r="C126" s="233"/>
      <c r="D126" s="233"/>
      <c r="E126" s="233"/>
      <c r="F126" s="233"/>
      <c r="G126" s="233"/>
    </row>
    <row r="127" spans="1:7">
      <c r="A127" s="233"/>
      <c r="B127" s="233"/>
      <c r="C127" s="233"/>
      <c r="D127" s="233"/>
      <c r="E127" s="233"/>
      <c r="F127" s="233"/>
      <c r="G127" s="233"/>
    </row>
    <row r="128" spans="1:7">
      <c r="A128" s="233"/>
      <c r="B128" s="233"/>
      <c r="C128" s="233"/>
      <c r="D128" s="233"/>
      <c r="E128" s="233"/>
      <c r="F128" s="233"/>
      <c r="G128" s="233"/>
    </row>
    <row r="129" spans="1:7">
      <c r="A129" s="233"/>
      <c r="B129" s="233"/>
      <c r="C129" s="233"/>
      <c r="D129" s="233"/>
      <c r="E129" s="233"/>
      <c r="F129" s="233"/>
      <c r="G129" s="233"/>
    </row>
    <row r="130" spans="1:7">
      <c r="A130" s="233"/>
      <c r="B130" s="233"/>
      <c r="C130" s="233"/>
      <c r="D130" s="233"/>
      <c r="E130" s="233"/>
      <c r="F130" s="233"/>
      <c r="G130" s="233"/>
    </row>
    <row r="131" spans="1:7">
      <c r="A131" s="233"/>
      <c r="B131" s="233"/>
      <c r="C131" s="233"/>
      <c r="D131" s="233"/>
      <c r="E131" s="233"/>
      <c r="F131" s="233"/>
      <c r="G131" s="233"/>
    </row>
    <row r="132" spans="1:7">
      <c r="A132" s="233"/>
      <c r="B132" s="233"/>
      <c r="C132" s="233"/>
      <c r="D132" s="233"/>
      <c r="E132" s="233"/>
      <c r="F132" s="233"/>
      <c r="G132" s="233"/>
    </row>
    <row r="133" spans="1:7">
      <c r="A133" s="233"/>
      <c r="B133" s="233"/>
      <c r="C133" s="233"/>
      <c r="D133" s="233"/>
      <c r="E133" s="233"/>
      <c r="F133" s="233"/>
      <c r="G133" s="233"/>
    </row>
    <row r="134" spans="1:7">
      <c r="A134" s="233"/>
      <c r="B134" s="233"/>
      <c r="C134" s="233"/>
      <c r="D134" s="233"/>
      <c r="E134" s="233"/>
      <c r="F134" s="233"/>
      <c r="G134" s="233"/>
    </row>
    <row r="135" spans="1:7">
      <c r="A135" s="233"/>
      <c r="B135" s="233"/>
      <c r="C135" s="233"/>
      <c r="D135" s="233"/>
      <c r="E135" s="233"/>
      <c r="F135" s="233"/>
      <c r="G135" s="233"/>
    </row>
    <row r="136" spans="1:7">
      <c r="A136" s="233"/>
      <c r="B136" s="233"/>
      <c r="C136" s="233"/>
      <c r="D136" s="233"/>
      <c r="E136" s="233"/>
      <c r="F136" s="233"/>
      <c r="G136" s="233"/>
    </row>
    <row r="137" spans="1:7">
      <c r="A137" s="233"/>
      <c r="B137" s="233"/>
      <c r="C137" s="233"/>
      <c r="D137" s="233"/>
      <c r="E137" s="233"/>
      <c r="F137" s="233"/>
      <c r="G137" s="233"/>
    </row>
    <row r="138" spans="1:7">
      <c r="A138" s="233"/>
      <c r="B138" s="233"/>
      <c r="C138" s="233"/>
      <c r="D138" s="233"/>
      <c r="E138" s="233"/>
      <c r="F138" s="233"/>
      <c r="G138" s="233"/>
    </row>
    <row r="139" spans="1:7">
      <c r="A139" s="237"/>
      <c r="B139" s="237"/>
      <c r="C139" s="237"/>
      <c r="D139" s="237"/>
      <c r="E139" s="238"/>
      <c r="F139" s="238"/>
      <c r="G139" s="237"/>
    </row>
    <row r="140" spans="1:7">
      <c r="A140" s="237"/>
      <c r="B140" s="237"/>
      <c r="C140" s="237"/>
      <c r="D140" s="237"/>
      <c r="E140" s="238"/>
      <c r="F140" s="238"/>
      <c r="G140" s="237"/>
    </row>
    <row r="141" spans="1:7">
      <c r="A141" s="237"/>
      <c r="B141" s="237"/>
      <c r="C141" s="237"/>
      <c r="D141" s="237"/>
      <c r="E141" s="238"/>
      <c r="F141" s="238"/>
      <c r="G141" s="237"/>
    </row>
    <row r="142" spans="1:7">
      <c r="A142" s="237"/>
      <c r="B142" s="237"/>
      <c r="C142" s="237"/>
      <c r="D142" s="237"/>
      <c r="E142" s="238"/>
      <c r="F142" s="238"/>
      <c r="G142" s="237"/>
    </row>
    <row r="143" spans="1:7">
      <c r="A143" s="237"/>
      <c r="B143" s="237"/>
      <c r="C143" s="237"/>
      <c r="D143" s="237"/>
      <c r="E143" s="238"/>
      <c r="F143" s="238"/>
      <c r="G143" s="237"/>
    </row>
    <row r="144" spans="1:7">
      <c r="A144" s="237"/>
      <c r="B144" s="237"/>
      <c r="C144" s="237"/>
      <c r="D144" s="237"/>
      <c r="E144" s="238"/>
      <c r="F144" s="238"/>
      <c r="G144" s="237"/>
    </row>
    <row r="145" spans="1:7">
      <c r="A145" s="237"/>
      <c r="B145" s="237"/>
      <c r="C145" s="237"/>
      <c r="D145" s="237"/>
      <c r="E145" s="238"/>
      <c r="F145" s="238"/>
      <c r="G145" s="237"/>
    </row>
    <row r="146" spans="1:7">
      <c r="A146" s="237"/>
      <c r="B146" s="237"/>
      <c r="C146" s="237"/>
      <c r="D146" s="237"/>
      <c r="E146" s="238"/>
      <c r="F146" s="238"/>
      <c r="G146" s="237"/>
    </row>
    <row r="147" spans="1:7">
      <c r="A147" s="237"/>
      <c r="B147" s="237"/>
      <c r="C147" s="237"/>
      <c r="D147" s="237"/>
      <c r="E147" s="238"/>
      <c r="F147" s="238"/>
      <c r="G147" s="237"/>
    </row>
    <row r="148" spans="1:7">
      <c r="A148" s="237"/>
      <c r="B148" s="237"/>
      <c r="C148" s="237"/>
      <c r="D148" s="237"/>
      <c r="E148" s="238"/>
      <c r="F148" s="238"/>
      <c r="G148" s="237"/>
    </row>
    <row r="149" spans="1:7">
      <c r="A149" s="237"/>
      <c r="B149" s="237"/>
      <c r="C149" s="237"/>
      <c r="D149" s="237"/>
      <c r="E149" s="238"/>
      <c r="F149" s="238"/>
      <c r="G149" s="237"/>
    </row>
    <row r="150" spans="1:7">
      <c r="A150" s="237"/>
      <c r="B150" s="237"/>
      <c r="C150" s="237"/>
      <c r="D150" s="237"/>
      <c r="E150" s="238"/>
      <c r="F150" s="238"/>
      <c r="G150" s="237"/>
    </row>
    <row r="151" spans="1:7" ht="18.75">
      <c r="A151" s="237"/>
      <c r="B151" s="237"/>
      <c r="C151" s="237"/>
      <c r="D151" s="237"/>
      <c r="E151" s="238"/>
      <c r="F151" s="238"/>
      <c r="G151" s="187"/>
    </row>
    <row r="152" spans="1:7" ht="18.75">
      <c r="A152" s="187"/>
      <c r="B152" s="187"/>
      <c r="C152" s="187"/>
      <c r="D152" s="187"/>
      <c r="E152" s="239"/>
      <c r="F152" s="239"/>
      <c r="G152" s="187"/>
    </row>
    <row r="153" spans="1:7" ht="18.75">
      <c r="A153" s="187"/>
      <c r="B153" s="187"/>
      <c r="C153" s="187"/>
      <c r="D153" s="187"/>
      <c r="E153" s="239"/>
      <c r="F153" s="239"/>
      <c r="G153" s="187"/>
    </row>
    <row r="154" spans="1:7">
      <c r="E154" s="239"/>
      <c r="F154" s="239"/>
    </row>
    <row r="155" spans="1:7">
      <c r="E155" s="239"/>
      <c r="F155" s="239"/>
    </row>
    <row r="156" spans="1:7">
      <c r="E156" s="239"/>
      <c r="F156" s="239"/>
    </row>
    <row r="157" spans="1:7">
      <c r="E157" s="239"/>
      <c r="F157" s="239"/>
    </row>
    <row r="158" spans="1:7">
      <c r="E158" s="239"/>
      <c r="F158" s="239"/>
    </row>
    <row r="159" spans="1:7">
      <c r="E159" s="239"/>
      <c r="F159" s="239"/>
    </row>
    <row r="160" spans="1:7">
      <c r="E160" s="239"/>
      <c r="F160" s="239"/>
    </row>
    <row r="161" spans="5:6">
      <c r="E161" s="239"/>
      <c r="F161" s="239"/>
    </row>
    <row r="162" spans="5:6">
      <c r="E162" s="239"/>
      <c r="F162" s="239"/>
    </row>
    <row r="163" spans="5:6">
      <c r="E163" s="239"/>
      <c r="F163" s="239"/>
    </row>
    <row r="164" spans="5:6">
      <c r="E164" s="239"/>
      <c r="F164" s="239"/>
    </row>
    <row r="165" spans="5:6">
      <c r="E165" s="239"/>
      <c r="F165" s="239"/>
    </row>
    <row r="166" spans="5:6">
      <c r="E166" s="239"/>
      <c r="F166" s="239"/>
    </row>
    <row r="167" spans="5:6">
      <c r="E167" s="239"/>
      <c r="F167" s="239"/>
    </row>
    <row r="168" spans="5:6">
      <c r="E168" s="239"/>
      <c r="F168" s="239"/>
    </row>
    <row r="169" spans="5:6">
      <c r="E169" s="239"/>
      <c r="F169" s="239"/>
    </row>
    <row r="170" spans="5:6">
      <c r="E170" s="239"/>
      <c r="F170" s="239"/>
    </row>
    <row r="171" spans="5:6">
      <c r="E171" s="239"/>
      <c r="F171" s="239"/>
    </row>
    <row r="172" spans="5:6">
      <c r="E172" s="239"/>
      <c r="F172" s="239"/>
    </row>
    <row r="173" spans="5:6">
      <c r="E173" s="239"/>
      <c r="F173" s="239"/>
    </row>
    <row r="174" spans="5:6">
      <c r="E174" s="239"/>
      <c r="F174" s="239"/>
    </row>
    <row r="175" spans="5:6">
      <c r="E175" s="239"/>
      <c r="F175" s="239"/>
    </row>
    <row r="176" spans="5:6">
      <c r="E176" s="239"/>
      <c r="F176" s="239"/>
    </row>
    <row r="177" spans="5:6">
      <c r="E177" s="239"/>
      <c r="F177" s="239"/>
    </row>
    <row r="178" spans="5:6">
      <c r="E178" s="239"/>
      <c r="F178" s="239"/>
    </row>
    <row r="179" spans="5:6">
      <c r="E179" s="239"/>
      <c r="F179" s="239"/>
    </row>
    <row r="180" spans="5:6">
      <c r="E180" s="239"/>
      <c r="F180" s="239"/>
    </row>
    <row r="181" spans="5:6">
      <c r="E181" s="239"/>
      <c r="F181" s="239"/>
    </row>
    <row r="182" spans="5:6">
      <c r="E182" s="239"/>
      <c r="F182" s="239"/>
    </row>
    <row r="183" spans="5:6">
      <c r="E183" s="239"/>
      <c r="F183" s="239"/>
    </row>
    <row r="184" spans="5:6">
      <c r="E184" s="239"/>
      <c r="F184" s="239"/>
    </row>
    <row r="185" spans="5:6">
      <c r="E185" s="239"/>
      <c r="F185" s="239"/>
    </row>
    <row r="186" spans="5:6">
      <c r="E186" s="239"/>
      <c r="F186" s="239"/>
    </row>
    <row r="187" spans="5:6">
      <c r="E187" s="239"/>
      <c r="F187" s="239"/>
    </row>
    <row r="188" spans="5:6">
      <c r="E188" s="239"/>
      <c r="F188" s="239"/>
    </row>
    <row r="189" spans="5:6">
      <c r="E189" s="239"/>
      <c r="F189" s="239"/>
    </row>
    <row r="190" spans="5:6">
      <c r="E190" s="239"/>
      <c r="F190" s="239"/>
    </row>
    <row r="191" spans="5:6">
      <c r="E191" s="239"/>
      <c r="F191" s="239"/>
    </row>
    <row r="192" spans="5:6">
      <c r="E192" s="239"/>
      <c r="F192" s="239"/>
    </row>
    <row r="193" spans="5:6">
      <c r="E193" s="239"/>
      <c r="F193" s="239"/>
    </row>
    <row r="194" spans="5:6">
      <c r="E194" s="239"/>
      <c r="F194" s="239"/>
    </row>
    <row r="195" spans="5:6">
      <c r="E195" s="239"/>
      <c r="F195" s="239"/>
    </row>
    <row r="196" spans="5:6">
      <c r="E196" s="239"/>
      <c r="F196" s="239"/>
    </row>
    <row r="197" spans="5:6">
      <c r="E197" s="239"/>
      <c r="F197" s="239"/>
    </row>
    <row r="198" spans="5:6">
      <c r="E198" s="239"/>
      <c r="F198" s="239"/>
    </row>
    <row r="199" spans="5:6">
      <c r="E199" s="239"/>
      <c r="F199" s="239"/>
    </row>
  </sheetData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45"/>
  <sheetViews>
    <sheetView topLeftCell="A37" zoomScale="130" zoomScaleNormal="130" workbookViewId="0">
      <selection activeCell="B26" sqref="B26"/>
    </sheetView>
  </sheetViews>
  <sheetFormatPr defaultColWidth="14.7109375" defaultRowHeight="16.5" customHeight="1"/>
  <cols>
    <col min="1" max="1" width="47.85546875" style="35" customWidth="1"/>
    <col min="2" max="2" width="9.7109375" style="35" customWidth="1"/>
    <col min="3" max="5" width="10.140625" style="35" customWidth="1"/>
    <col min="6" max="16384" width="14.7109375" style="35"/>
  </cols>
  <sheetData>
    <row r="1" spans="1:119" ht="19.5" customHeight="1">
      <c r="A1" s="464" t="s">
        <v>22</v>
      </c>
      <c r="B1" s="464"/>
      <c r="C1" s="464"/>
      <c r="D1" s="464"/>
      <c r="E1" s="464"/>
    </row>
    <row r="2" spans="1:119" ht="8.4499999999999993" customHeight="1">
      <c r="A2" s="34"/>
      <c r="B2" s="34"/>
      <c r="C2" s="34"/>
      <c r="D2" s="34"/>
      <c r="E2" s="34"/>
    </row>
    <row r="3" spans="1:119" ht="15" customHeight="1">
      <c r="A3" s="36"/>
      <c r="C3" s="37"/>
      <c r="D3" s="38"/>
      <c r="E3" s="39" t="s">
        <v>23</v>
      </c>
    </row>
    <row r="4" spans="1:119" ht="15" customHeight="1">
      <c r="A4" s="40"/>
      <c r="B4" s="41" t="s">
        <v>24</v>
      </c>
      <c r="C4" s="41" t="s">
        <v>25</v>
      </c>
      <c r="D4" s="41" t="s">
        <v>25</v>
      </c>
      <c r="E4" s="41" t="s">
        <v>26</v>
      </c>
    </row>
    <row r="5" spans="1:119" ht="15" customHeight="1">
      <c r="A5" s="42"/>
      <c r="B5" s="43" t="s">
        <v>27</v>
      </c>
      <c r="C5" s="43" t="s">
        <v>27</v>
      </c>
      <c r="D5" s="43" t="s">
        <v>27</v>
      </c>
      <c r="E5" s="43" t="s">
        <v>27</v>
      </c>
    </row>
    <row r="6" spans="1:119" ht="15" customHeight="1">
      <c r="A6" s="42"/>
      <c r="B6" s="43" t="s">
        <v>28</v>
      </c>
      <c r="C6" s="43" t="s">
        <v>28</v>
      </c>
      <c r="D6" s="43" t="s">
        <v>28</v>
      </c>
      <c r="E6" s="43" t="s">
        <v>28</v>
      </c>
    </row>
    <row r="7" spans="1:119" ht="15" customHeight="1">
      <c r="A7" s="42"/>
      <c r="B7" s="43" t="s">
        <v>29</v>
      </c>
      <c r="C7" s="43" t="s">
        <v>30</v>
      </c>
      <c r="D7" s="43" t="s">
        <v>29</v>
      </c>
      <c r="E7" s="43" t="s">
        <v>31</v>
      </c>
    </row>
    <row r="8" spans="1:119" ht="15" customHeight="1">
      <c r="A8" s="42"/>
      <c r="B8" s="44" t="s">
        <v>32</v>
      </c>
      <c r="C8" s="44" t="s">
        <v>33</v>
      </c>
      <c r="D8" s="44" t="s">
        <v>32</v>
      </c>
      <c r="E8" s="44" t="s">
        <v>32</v>
      </c>
    </row>
    <row r="9" spans="1:119" s="43" customFormat="1" ht="18" customHeight="1">
      <c r="A9" s="45" t="s">
        <v>34</v>
      </c>
      <c r="B9" s="46">
        <v>107.2</v>
      </c>
      <c r="C9" s="47">
        <v>102.97</v>
      </c>
      <c r="D9" s="47">
        <v>109.88</v>
      </c>
      <c r="E9" s="47">
        <v>109.2</v>
      </c>
    </row>
    <row r="10" spans="1:119" s="52" customFormat="1" ht="15" customHeight="1">
      <c r="A10" s="48" t="s">
        <v>35</v>
      </c>
      <c r="B10" s="49">
        <v>102.09</v>
      </c>
      <c r="C10" s="50">
        <v>101.26</v>
      </c>
      <c r="D10" s="50">
        <v>107.6</v>
      </c>
      <c r="E10" s="50">
        <v>103.95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</row>
    <row r="11" spans="1:119" ht="15" customHeight="1">
      <c r="A11" s="53" t="s">
        <v>36</v>
      </c>
      <c r="B11" s="54">
        <v>90.59</v>
      </c>
      <c r="C11" s="55">
        <v>97.35</v>
      </c>
      <c r="D11" s="55">
        <v>95.23</v>
      </c>
      <c r="E11" s="55">
        <v>94.7</v>
      </c>
    </row>
    <row r="12" spans="1:119" ht="15" customHeight="1">
      <c r="A12" s="53" t="s">
        <v>37</v>
      </c>
      <c r="B12" s="54">
        <v>106.71</v>
      </c>
      <c r="C12" s="55">
        <v>102.14</v>
      </c>
      <c r="D12" s="55">
        <v>114.61</v>
      </c>
      <c r="E12" s="55">
        <v>108.78</v>
      </c>
    </row>
    <row r="13" spans="1:119" ht="15" customHeight="1">
      <c r="A13" s="53" t="s">
        <v>38</v>
      </c>
      <c r="B13" s="54">
        <v>97.93</v>
      </c>
      <c r="C13" s="55">
        <v>91.16</v>
      </c>
      <c r="D13" s="55">
        <v>94.17</v>
      </c>
      <c r="E13" s="55">
        <v>91.54</v>
      </c>
    </row>
    <row r="14" spans="1:119" s="56" customFormat="1" ht="15" customHeight="1">
      <c r="A14" s="53" t="s">
        <v>39</v>
      </c>
      <c r="B14" s="54">
        <v>107.31</v>
      </c>
      <c r="C14" s="55">
        <v>106.29</v>
      </c>
      <c r="D14" s="55">
        <v>104.86</v>
      </c>
      <c r="E14" s="55">
        <v>112.45</v>
      </c>
    </row>
    <row r="15" spans="1:119" s="56" customFormat="1" ht="15" customHeight="1">
      <c r="A15" s="53" t="s">
        <v>40</v>
      </c>
      <c r="B15" s="54">
        <v>161.57</v>
      </c>
      <c r="C15" s="55">
        <v>113.01</v>
      </c>
      <c r="D15" s="55">
        <v>166.35</v>
      </c>
      <c r="E15" s="55">
        <v>85.52</v>
      </c>
    </row>
    <row r="16" spans="1:119" ht="15" customHeight="1">
      <c r="A16" s="57" t="s">
        <v>41</v>
      </c>
      <c r="B16" s="58">
        <v>107.88</v>
      </c>
      <c r="C16" s="50">
        <v>102.81</v>
      </c>
      <c r="D16" s="50">
        <v>109.99</v>
      </c>
      <c r="E16" s="50">
        <v>109.88</v>
      </c>
    </row>
    <row r="17" spans="1:119" ht="15" customHeight="1">
      <c r="A17" s="53" t="s">
        <v>42</v>
      </c>
      <c r="B17" s="55">
        <v>112.47</v>
      </c>
      <c r="C17" s="55">
        <v>102.83</v>
      </c>
      <c r="D17" s="55">
        <v>110.62</v>
      </c>
      <c r="E17" s="55">
        <v>111.81</v>
      </c>
    </row>
    <row r="18" spans="1:119" ht="15" customHeight="1">
      <c r="A18" s="53" t="s">
        <v>43</v>
      </c>
      <c r="B18" s="55">
        <v>112.6</v>
      </c>
      <c r="C18" s="55">
        <v>102.79</v>
      </c>
      <c r="D18" s="55">
        <v>115.62</v>
      </c>
      <c r="E18" s="55">
        <v>115.93</v>
      </c>
    </row>
    <row r="19" spans="1:119" ht="15" customHeight="1">
      <c r="A19" s="53" t="s">
        <v>44</v>
      </c>
      <c r="B19" s="55">
        <v>105.08</v>
      </c>
      <c r="C19" s="55">
        <v>101.34</v>
      </c>
      <c r="D19" s="55">
        <v>102.65</v>
      </c>
      <c r="E19" s="55">
        <v>105.85</v>
      </c>
    </row>
    <row r="20" spans="1:119" ht="15" customHeight="1">
      <c r="A20" s="53" t="s">
        <v>45</v>
      </c>
      <c r="B20" s="55">
        <v>106.43</v>
      </c>
      <c r="C20" s="55">
        <v>102.82</v>
      </c>
      <c r="D20" s="55">
        <v>112.8</v>
      </c>
      <c r="E20" s="55">
        <v>109.62</v>
      </c>
    </row>
    <row r="21" spans="1:119" ht="15" customHeight="1">
      <c r="A21" s="53" t="s">
        <v>46</v>
      </c>
      <c r="B21" s="55">
        <v>103.45</v>
      </c>
      <c r="C21" s="55">
        <v>101.54</v>
      </c>
      <c r="D21" s="55">
        <v>105.34</v>
      </c>
      <c r="E21" s="55">
        <v>107.64</v>
      </c>
    </row>
    <row r="22" spans="1:119" ht="15" customHeight="1">
      <c r="A22" s="53" t="s">
        <v>47</v>
      </c>
      <c r="B22" s="55">
        <v>103.96</v>
      </c>
      <c r="C22" s="55">
        <v>105.24</v>
      </c>
      <c r="D22" s="55">
        <v>102.3</v>
      </c>
      <c r="E22" s="55">
        <v>104.37</v>
      </c>
    </row>
    <row r="23" spans="1:119" ht="37.15" customHeight="1">
      <c r="A23" s="53" t="s">
        <v>48</v>
      </c>
      <c r="B23" s="55">
        <v>98.4</v>
      </c>
      <c r="C23" s="55">
        <v>102.76</v>
      </c>
      <c r="D23" s="55">
        <v>107.05</v>
      </c>
      <c r="E23" s="55">
        <v>106.85</v>
      </c>
    </row>
    <row r="24" spans="1:119" ht="15" customHeight="1">
      <c r="A24" s="53" t="s">
        <v>49</v>
      </c>
      <c r="B24" s="55">
        <v>101.85</v>
      </c>
      <c r="C24" s="55">
        <v>104.11</v>
      </c>
      <c r="D24" s="55">
        <v>110.11</v>
      </c>
      <c r="E24" s="55">
        <v>109.64</v>
      </c>
    </row>
    <row r="25" spans="1:119" ht="15" customHeight="1">
      <c r="A25" s="53" t="s">
        <v>50</v>
      </c>
      <c r="B25" s="55">
        <v>106.66</v>
      </c>
      <c r="C25" s="55">
        <v>104.05</v>
      </c>
      <c r="D25" s="55">
        <v>108.25</v>
      </c>
      <c r="E25" s="55">
        <v>107.13</v>
      </c>
    </row>
    <row r="26" spans="1:119" ht="15" customHeight="1">
      <c r="A26" s="53" t="s">
        <v>51</v>
      </c>
      <c r="B26" s="55">
        <v>104.94</v>
      </c>
      <c r="C26" s="55">
        <v>101.13</v>
      </c>
      <c r="D26" s="55">
        <v>105.84</v>
      </c>
      <c r="E26" s="55">
        <v>104.81</v>
      </c>
    </row>
    <row r="27" spans="1:119" ht="15" customHeight="1">
      <c r="A27" s="53" t="s">
        <v>52</v>
      </c>
      <c r="B27" s="55">
        <v>121.81</v>
      </c>
      <c r="C27" s="55">
        <v>101.23</v>
      </c>
      <c r="D27" s="55">
        <v>124.84</v>
      </c>
      <c r="E27" s="55">
        <v>120.64</v>
      </c>
    </row>
    <row r="28" spans="1:119" ht="15" customHeight="1">
      <c r="A28" s="53" t="s">
        <v>53</v>
      </c>
      <c r="B28" s="55">
        <v>90.65</v>
      </c>
      <c r="C28" s="55">
        <v>114.51</v>
      </c>
      <c r="D28" s="55">
        <v>107.07</v>
      </c>
      <c r="E28" s="55">
        <v>99.84</v>
      </c>
    </row>
    <row r="29" spans="1:119" s="59" customFormat="1" ht="15" customHeight="1">
      <c r="A29" s="53" t="s">
        <v>54</v>
      </c>
      <c r="B29" s="55">
        <v>105.61</v>
      </c>
      <c r="C29" s="55">
        <v>106.5</v>
      </c>
      <c r="D29" s="55">
        <v>112.08</v>
      </c>
      <c r="E29" s="55">
        <v>109.05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</row>
    <row r="30" spans="1:119" ht="15" customHeight="1">
      <c r="A30" s="53" t="s">
        <v>55</v>
      </c>
      <c r="B30" s="55">
        <v>108.09</v>
      </c>
      <c r="C30" s="55">
        <v>104.39</v>
      </c>
      <c r="D30" s="55">
        <v>108.57</v>
      </c>
      <c r="E30" s="55">
        <v>117.87</v>
      </c>
    </row>
    <row r="31" spans="1:119" ht="15" customHeight="1">
      <c r="A31" s="53" t="s">
        <v>56</v>
      </c>
      <c r="B31" s="55">
        <v>108.69</v>
      </c>
      <c r="C31" s="55">
        <v>105.7</v>
      </c>
      <c r="D31" s="55">
        <v>114.77</v>
      </c>
      <c r="E31" s="55">
        <v>118.71</v>
      </c>
    </row>
    <row r="32" spans="1:119" ht="27" customHeight="1">
      <c r="A32" s="53" t="s">
        <v>57</v>
      </c>
      <c r="B32" s="55">
        <v>114.2</v>
      </c>
      <c r="C32" s="55">
        <v>105.15</v>
      </c>
      <c r="D32" s="55">
        <v>111.9</v>
      </c>
      <c r="E32" s="55">
        <v>107.12</v>
      </c>
    </row>
    <row r="33" spans="1:5" ht="27" customHeight="1">
      <c r="A33" s="53" t="s">
        <v>58</v>
      </c>
      <c r="B33" s="55">
        <v>106.51</v>
      </c>
      <c r="C33" s="55">
        <v>99.8</v>
      </c>
      <c r="D33" s="55">
        <v>108.87</v>
      </c>
      <c r="E33" s="55">
        <v>108.39</v>
      </c>
    </row>
    <row r="34" spans="1:5" ht="15" customHeight="1">
      <c r="A34" s="53" t="s">
        <v>59</v>
      </c>
      <c r="B34" s="55">
        <v>106.1</v>
      </c>
      <c r="C34" s="55">
        <v>101.4</v>
      </c>
      <c r="D34" s="55">
        <v>105.64</v>
      </c>
      <c r="E34" s="55">
        <v>105.12</v>
      </c>
    </row>
    <row r="35" spans="1:5" ht="15" customHeight="1">
      <c r="A35" s="53" t="s">
        <v>60</v>
      </c>
      <c r="B35" s="55">
        <v>116.73</v>
      </c>
      <c r="C35" s="55">
        <v>107.06</v>
      </c>
      <c r="D35" s="55">
        <v>124.32</v>
      </c>
      <c r="E35" s="55">
        <v>109.06</v>
      </c>
    </row>
    <row r="36" spans="1:5" ht="15" customHeight="1">
      <c r="A36" s="53" t="s">
        <v>61</v>
      </c>
      <c r="B36" s="55">
        <v>112.53</v>
      </c>
      <c r="C36" s="55">
        <v>108.1</v>
      </c>
      <c r="D36" s="55">
        <v>123.59</v>
      </c>
      <c r="E36" s="55">
        <v>117.03</v>
      </c>
    </row>
    <row r="37" spans="1:5" ht="15" customHeight="1">
      <c r="A37" s="53" t="s">
        <v>62</v>
      </c>
      <c r="B37" s="55">
        <v>105.07</v>
      </c>
      <c r="C37" s="55">
        <v>102.64</v>
      </c>
      <c r="D37" s="55">
        <v>99.41</v>
      </c>
      <c r="E37" s="55">
        <v>99.07</v>
      </c>
    </row>
    <row r="38" spans="1:5" ht="15" customHeight="1">
      <c r="A38" s="53" t="s">
        <v>63</v>
      </c>
      <c r="B38" s="55">
        <v>115.51</v>
      </c>
      <c r="C38" s="55">
        <v>108.05</v>
      </c>
      <c r="D38" s="55">
        <v>118.23</v>
      </c>
      <c r="E38" s="55">
        <v>112.53</v>
      </c>
    </row>
    <row r="39" spans="1:5" ht="15" customHeight="1">
      <c r="A39" s="53" t="s">
        <v>64</v>
      </c>
      <c r="B39" s="55">
        <v>107.35</v>
      </c>
      <c r="C39" s="55">
        <v>102.87</v>
      </c>
      <c r="D39" s="55">
        <v>111.46</v>
      </c>
      <c r="E39" s="55">
        <v>110.31</v>
      </c>
    </row>
    <row r="40" spans="1:5" ht="15" customHeight="1">
      <c r="A40" s="53" t="s">
        <v>65</v>
      </c>
      <c r="B40" s="55">
        <v>120.78</v>
      </c>
      <c r="C40" s="55">
        <v>101.7</v>
      </c>
      <c r="D40" s="55">
        <v>119.3</v>
      </c>
      <c r="E40" s="55">
        <v>120.68</v>
      </c>
    </row>
    <row r="41" spans="1:5" s="56" customFormat="1" ht="15" customHeight="1">
      <c r="A41" s="60" t="s">
        <v>66</v>
      </c>
      <c r="B41" s="50">
        <v>104.61</v>
      </c>
      <c r="C41" s="50">
        <v>106.43</v>
      </c>
      <c r="D41" s="50">
        <v>110.87</v>
      </c>
      <c r="E41" s="50">
        <v>107.5</v>
      </c>
    </row>
    <row r="42" spans="1:5" s="56" customFormat="1" ht="27" customHeight="1">
      <c r="A42" s="60" t="s">
        <v>67</v>
      </c>
      <c r="B42" s="123">
        <v>111.22</v>
      </c>
      <c r="C42" s="123">
        <v>96.12</v>
      </c>
      <c r="D42" s="123">
        <v>107.05</v>
      </c>
      <c r="E42" s="123">
        <v>107.36</v>
      </c>
    </row>
    <row r="43" spans="1:5" s="56" customFormat="1" ht="15" customHeight="1">
      <c r="A43" s="53" t="s">
        <v>68</v>
      </c>
      <c r="B43" s="124">
        <v>106.18</v>
      </c>
      <c r="C43" s="124">
        <v>105.83</v>
      </c>
      <c r="D43" s="124">
        <v>103.55</v>
      </c>
      <c r="E43" s="124">
        <v>105.16</v>
      </c>
    </row>
    <row r="44" spans="1:5" s="56" customFormat="1" ht="15" customHeight="1">
      <c r="A44" s="53" t="s">
        <v>69</v>
      </c>
      <c r="B44" s="124">
        <v>104.92</v>
      </c>
      <c r="C44" s="125">
        <v>105.73</v>
      </c>
      <c r="D44" s="125">
        <v>108.37</v>
      </c>
      <c r="E44" s="125">
        <v>108.97</v>
      </c>
    </row>
    <row r="45" spans="1:5" ht="25.9" customHeight="1">
      <c r="A45" s="53" t="s">
        <v>70</v>
      </c>
      <c r="B45" s="124">
        <v>117.35</v>
      </c>
      <c r="C45" s="125">
        <v>85.8</v>
      </c>
      <c r="D45" s="125">
        <v>111.17</v>
      </c>
      <c r="E45" s="125">
        <v>109.54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topLeftCell="A28" workbookViewId="0">
      <selection activeCell="J40" sqref="J40"/>
    </sheetView>
  </sheetViews>
  <sheetFormatPr defaultRowHeight="18" customHeight="1"/>
  <cols>
    <col min="1" max="1" width="25" style="64" customWidth="1"/>
    <col min="2" max="2" width="11.42578125" style="64" customWidth="1"/>
    <col min="3" max="3" width="9.140625" style="64" customWidth="1"/>
    <col min="4" max="4" width="8.42578125" style="64" customWidth="1"/>
    <col min="5" max="5" width="8.85546875" style="64" customWidth="1"/>
    <col min="6" max="6" width="12.28515625" style="64" customWidth="1"/>
    <col min="7" max="7" width="13.28515625" style="64" customWidth="1"/>
    <col min="8" max="239" width="8.7109375" style="64"/>
    <col min="240" max="240" width="33.85546875" style="64" customWidth="1"/>
    <col min="241" max="241" width="10.28515625" style="64" bestFit="1" customWidth="1"/>
    <col min="242" max="242" width="7.85546875" style="64" bestFit="1" customWidth="1"/>
    <col min="243" max="243" width="7" style="64" bestFit="1" customWidth="1"/>
    <col min="244" max="244" width="7.42578125" style="64" bestFit="1" customWidth="1"/>
    <col min="245" max="246" width="10.7109375" style="64" customWidth="1"/>
    <col min="247" max="495" width="8.7109375" style="64"/>
    <col min="496" max="496" width="33.85546875" style="64" customWidth="1"/>
    <col min="497" max="497" width="10.28515625" style="64" bestFit="1" customWidth="1"/>
    <col min="498" max="498" width="7.85546875" style="64" bestFit="1" customWidth="1"/>
    <col min="499" max="499" width="7" style="64" bestFit="1" customWidth="1"/>
    <col min="500" max="500" width="7.42578125" style="64" bestFit="1" customWidth="1"/>
    <col min="501" max="502" width="10.7109375" style="64" customWidth="1"/>
    <col min="503" max="751" width="8.7109375" style="64"/>
    <col min="752" max="752" width="33.85546875" style="64" customWidth="1"/>
    <col min="753" max="753" width="10.28515625" style="64" bestFit="1" customWidth="1"/>
    <col min="754" max="754" width="7.85546875" style="64" bestFit="1" customWidth="1"/>
    <col min="755" max="755" width="7" style="64" bestFit="1" customWidth="1"/>
    <col min="756" max="756" width="7.42578125" style="64" bestFit="1" customWidth="1"/>
    <col min="757" max="758" width="10.7109375" style="64" customWidth="1"/>
    <col min="759" max="1007" width="8.7109375" style="64"/>
    <col min="1008" max="1008" width="33.85546875" style="64" customWidth="1"/>
    <col min="1009" max="1009" width="10.28515625" style="64" bestFit="1" customWidth="1"/>
    <col min="1010" max="1010" width="7.85546875" style="64" bestFit="1" customWidth="1"/>
    <col min="1011" max="1011" width="7" style="64" bestFit="1" customWidth="1"/>
    <col min="1012" max="1012" width="7.42578125" style="64" bestFit="1" customWidth="1"/>
    <col min="1013" max="1014" width="10.7109375" style="64" customWidth="1"/>
    <col min="1015" max="1263" width="8.7109375" style="64"/>
    <col min="1264" max="1264" width="33.85546875" style="64" customWidth="1"/>
    <col min="1265" max="1265" width="10.28515625" style="64" bestFit="1" customWidth="1"/>
    <col min="1266" max="1266" width="7.85546875" style="64" bestFit="1" customWidth="1"/>
    <col min="1267" max="1267" width="7" style="64" bestFit="1" customWidth="1"/>
    <col min="1268" max="1268" width="7.42578125" style="64" bestFit="1" customWidth="1"/>
    <col min="1269" max="1270" width="10.7109375" style="64" customWidth="1"/>
    <col min="1271" max="1519" width="8.7109375" style="64"/>
    <col min="1520" max="1520" width="33.85546875" style="64" customWidth="1"/>
    <col min="1521" max="1521" width="10.28515625" style="64" bestFit="1" customWidth="1"/>
    <col min="1522" max="1522" width="7.85546875" style="64" bestFit="1" customWidth="1"/>
    <col min="1523" max="1523" width="7" style="64" bestFit="1" customWidth="1"/>
    <col min="1524" max="1524" width="7.42578125" style="64" bestFit="1" customWidth="1"/>
    <col min="1525" max="1526" width="10.7109375" style="64" customWidth="1"/>
    <col min="1527" max="1775" width="8.7109375" style="64"/>
    <col min="1776" max="1776" width="33.85546875" style="64" customWidth="1"/>
    <col min="1777" max="1777" width="10.28515625" style="64" bestFit="1" customWidth="1"/>
    <col min="1778" max="1778" width="7.85546875" style="64" bestFit="1" customWidth="1"/>
    <col min="1779" max="1779" width="7" style="64" bestFit="1" customWidth="1"/>
    <col min="1780" max="1780" width="7.42578125" style="64" bestFit="1" customWidth="1"/>
    <col min="1781" max="1782" width="10.7109375" style="64" customWidth="1"/>
    <col min="1783" max="2031" width="8.7109375" style="64"/>
    <col min="2032" max="2032" width="33.85546875" style="64" customWidth="1"/>
    <col min="2033" max="2033" width="10.28515625" style="64" bestFit="1" customWidth="1"/>
    <col min="2034" max="2034" width="7.85546875" style="64" bestFit="1" customWidth="1"/>
    <col min="2035" max="2035" width="7" style="64" bestFit="1" customWidth="1"/>
    <col min="2036" max="2036" width="7.42578125" style="64" bestFit="1" customWidth="1"/>
    <col min="2037" max="2038" width="10.7109375" style="64" customWidth="1"/>
    <col min="2039" max="2287" width="8.7109375" style="64"/>
    <col min="2288" max="2288" width="33.85546875" style="64" customWidth="1"/>
    <col min="2289" max="2289" width="10.28515625" style="64" bestFit="1" customWidth="1"/>
    <col min="2290" max="2290" width="7.85546875" style="64" bestFit="1" customWidth="1"/>
    <col min="2291" max="2291" width="7" style="64" bestFit="1" customWidth="1"/>
    <col min="2292" max="2292" width="7.42578125" style="64" bestFit="1" customWidth="1"/>
    <col min="2293" max="2294" width="10.7109375" style="64" customWidth="1"/>
    <col min="2295" max="2543" width="8.7109375" style="64"/>
    <col min="2544" max="2544" width="33.85546875" style="64" customWidth="1"/>
    <col min="2545" max="2545" width="10.28515625" style="64" bestFit="1" customWidth="1"/>
    <col min="2546" max="2546" width="7.85546875" style="64" bestFit="1" customWidth="1"/>
    <col min="2547" max="2547" width="7" style="64" bestFit="1" customWidth="1"/>
    <col min="2548" max="2548" width="7.42578125" style="64" bestFit="1" customWidth="1"/>
    <col min="2549" max="2550" width="10.7109375" style="64" customWidth="1"/>
    <col min="2551" max="2799" width="8.7109375" style="64"/>
    <col min="2800" max="2800" width="33.85546875" style="64" customWidth="1"/>
    <col min="2801" max="2801" width="10.28515625" style="64" bestFit="1" customWidth="1"/>
    <col min="2802" max="2802" width="7.85546875" style="64" bestFit="1" customWidth="1"/>
    <col min="2803" max="2803" width="7" style="64" bestFit="1" customWidth="1"/>
    <col min="2804" max="2804" width="7.42578125" style="64" bestFit="1" customWidth="1"/>
    <col min="2805" max="2806" width="10.7109375" style="64" customWidth="1"/>
    <col min="2807" max="3055" width="8.7109375" style="64"/>
    <col min="3056" max="3056" width="33.85546875" style="64" customWidth="1"/>
    <col min="3057" max="3057" width="10.28515625" style="64" bestFit="1" customWidth="1"/>
    <col min="3058" max="3058" width="7.85546875" style="64" bestFit="1" customWidth="1"/>
    <col min="3059" max="3059" width="7" style="64" bestFit="1" customWidth="1"/>
    <col min="3060" max="3060" width="7.42578125" style="64" bestFit="1" customWidth="1"/>
    <col min="3061" max="3062" width="10.7109375" style="64" customWidth="1"/>
    <col min="3063" max="3311" width="8.7109375" style="64"/>
    <col min="3312" max="3312" width="33.85546875" style="64" customWidth="1"/>
    <col min="3313" max="3313" width="10.28515625" style="64" bestFit="1" customWidth="1"/>
    <col min="3314" max="3314" width="7.85546875" style="64" bestFit="1" customWidth="1"/>
    <col min="3315" max="3315" width="7" style="64" bestFit="1" customWidth="1"/>
    <col min="3316" max="3316" width="7.42578125" style="64" bestFit="1" customWidth="1"/>
    <col min="3317" max="3318" width="10.7109375" style="64" customWidth="1"/>
    <col min="3319" max="3567" width="8.7109375" style="64"/>
    <col min="3568" max="3568" width="33.85546875" style="64" customWidth="1"/>
    <col min="3569" max="3569" width="10.28515625" style="64" bestFit="1" customWidth="1"/>
    <col min="3570" max="3570" width="7.85546875" style="64" bestFit="1" customWidth="1"/>
    <col min="3571" max="3571" width="7" style="64" bestFit="1" customWidth="1"/>
    <col min="3572" max="3572" width="7.42578125" style="64" bestFit="1" customWidth="1"/>
    <col min="3573" max="3574" width="10.7109375" style="64" customWidth="1"/>
    <col min="3575" max="3823" width="8.7109375" style="64"/>
    <col min="3824" max="3824" width="33.85546875" style="64" customWidth="1"/>
    <col min="3825" max="3825" width="10.28515625" style="64" bestFit="1" customWidth="1"/>
    <col min="3826" max="3826" width="7.85546875" style="64" bestFit="1" customWidth="1"/>
    <col min="3827" max="3827" width="7" style="64" bestFit="1" customWidth="1"/>
    <col min="3828" max="3828" width="7.42578125" style="64" bestFit="1" customWidth="1"/>
    <col min="3829" max="3830" width="10.7109375" style="64" customWidth="1"/>
    <col min="3831" max="4079" width="8.7109375" style="64"/>
    <col min="4080" max="4080" width="33.85546875" style="64" customWidth="1"/>
    <col min="4081" max="4081" width="10.28515625" style="64" bestFit="1" customWidth="1"/>
    <col min="4082" max="4082" width="7.85546875" style="64" bestFit="1" customWidth="1"/>
    <col min="4083" max="4083" width="7" style="64" bestFit="1" customWidth="1"/>
    <col min="4084" max="4084" width="7.42578125" style="64" bestFit="1" customWidth="1"/>
    <col min="4085" max="4086" width="10.7109375" style="64" customWidth="1"/>
    <col min="4087" max="4335" width="8.7109375" style="64"/>
    <col min="4336" max="4336" width="33.85546875" style="64" customWidth="1"/>
    <col min="4337" max="4337" width="10.28515625" style="64" bestFit="1" customWidth="1"/>
    <col min="4338" max="4338" width="7.85546875" style="64" bestFit="1" customWidth="1"/>
    <col min="4339" max="4339" width="7" style="64" bestFit="1" customWidth="1"/>
    <col min="4340" max="4340" width="7.42578125" style="64" bestFit="1" customWidth="1"/>
    <col min="4341" max="4342" width="10.7109375" style="64" customWidth="1"/>
    <col min="4343" max="4591" width="8.7109375" style="64"/>
    <col min="4592" max="4592" width="33.85546875" style="64" customWidth="1"/>
    <col min="4593" max="4593" width="10.28515625" style="64" bestFit="1" customWidth="1"/>
    <col min="4594" max="4594" width="7.85546875" style="64" bestFit="1" customWidth="1"/>
    <col min="4595" max="4595" width="7" style="64" bestFit="1" customWidth="1"/>
    <col min="4596" max="4596" width="7.42578125" style="64" bestFit="1" customWidth="1"/>
    <col min="4597" max="4598" width="10.7109375" style="64" customWidth="1"/>
    <col min="4599" max="4847" width="8.7109375" style="64"/>
    <col min="4848" max="4848" width="33.85546875" style="64" customWidth="1"/>
    <col min="4849" max="4849" width="10.28515625" style="64" bestFit="1" customWidth="1"/>
    <col min="4850" max="4850" width="7.85546875" style="64" bestFit="1" customWidth="1"/>
    <col min="4851" max="4851" width="7" style="64" bestFit="1" customWidth="1"/>
    <col min="4852" max="4852" width="7.42578125" style="64" bestFit="1" customWidth="1"/>
    <col min="4853" max="4854" width="10.7109375" style="64" customWidth="1"/>
    <col min="4855" max="5103" width="8.7109375" style="64"/>
    <col min="5104" max="5104" width="33.85546875" style="64" customWidth="1"/>
    <col min="5105" max="5105" width="10.28515625" style="64" bestFit="1" customWidth="1"/>
    <col min="5106" max="5106" width="7.85546875" style="64" bestFit="1" customWidth="1"/>
    <col min="5107" max="5107" width="7" style="64" bestFit="1" customWidth="1"/>
    <col min="5108" max="5108" width="7.42578125" style="64" bestFit="1" customWidth="1"/>
    <col min="5109" max="5110" width="10.7109375" style="64" customWidth="1"/>
    <col min="5111" max="5359" width="8.7109375" style="64"/>
    <col min="5360" max="5360" width="33.85546875" style="64" customWidth="1"/>
    <col min="5361" max="5361" width="10.28515625" style="64" bestFit="1" customWidth="1"/>
    <col min="5362" max="5362" width="7.85546875" style="64" bestFit="1" customWidth="1"/>
    <col min="5363" max="5363" width="7" style="64" bestFit="1" customWidth="1"/>
    <col min="5364" max="5364" width="7.42578125" style="64" bestFit="1" customWidth="1"/>
    <col min="5365" max="5366" width="10.7109375" style="64" customWidth="1"/>
    <col min="5367" max="5615" width="8.7109375" style="64"/>
    <col min="5616" max="5616" width="33.85546875" style="64" customWidth="1"/>
    <col min="5617" max="5617" width="10.28515625" style="64" bestFit="1" customWidth="1"/>
    <col min="5618" max="5618" width="7.85546875" style="64" bestFit="1" customWidth="1"/>
    <col min="5619" max="5619" width="7" style="64" bestFit="1" customWidth="1"/>
    <col min="5620" max="5620" width="7.42578125" style="64" bestFit="1" customWidth="1"/>
    <col min="5621" max="5622" width="10.7109375" style="64" customWidth="1"/>
    <col min="5623" max="5871" width="8.7109375" style="64"/>
    <col min="5872" max="5872" width="33.85546875" style="64" customWidth="1"/>
    <col min="5873" max="5873" width="10.28515625" style="64" bestFit="1" customWidth="1"/>
    <col min="5874" max="5874" width="7.85546875" style="64" bestFit="1" customWidth="1"/>
    <col min="5875" max="5875" width="7" style="64" bestFit="1" customWidth="1"/>
    <col min="5876" max="5876" width="7.42578125" style="64" bestFit="1" customWidth="1"/>
    <col min="5877" max="5878" width="10.7109375" style="64" customWidth="1"/>
    <col min="5879" max="6127" width="8.7109375" style="64"/>
    <col min="6128" max="6128" width="33.85546875" style="64" customWidth="1"/>
    <col min="6129" max="6129" width="10.28515625" style="64" bestFit="1" customWidth="1"/>
    <col min="6130" max="6130" width="7.85546875" style="64" bestFit="1" customWidth="1"/>
    <col min="6131" max="6131" width="7" style="64" bestFit="1" customWidth="1"/>
    <col min="6132" max="6132" width="7.42578125" style="64" bestFit="1" customWidth="1"/>
    <col min="6133" max="6134" width="10.7109375" style="64" customWidth="1"/>
    <col min="6135" max="6383" width="8.7109375" style="64"/>
    <col min="6384" max="6384" width="33.85546875" style="64" customWidth="1"/>
    <col min="6385" max="6385" width="10.28515625" style="64" bestFit="1" customWidth="1"/>
    <col min="6386" max="6386" width="7.85546875" style="64" bestFit="1" customWidth="1"/>
    <col min="6387" max="6387" width="7" style="64" bestFit="1" customWidth="1"/>
    <col min="6388" max="6388" width="7.42578125" style="64" bestFit="1" customWidth="1"/>
    <col min="6389" max="6390" width="10.7109375" style="64" customWidth="1"/>
    <col min="6391" max="6639" width="8.7109375" style="64"/>
    <col min="6640" max="6640" width="33.85546875" style="64" customWidth="1"/>
    <col min="6641" max="6641" width="10.28515625" style="64" bestFit="1" customWidth="1"/>
    <col min="6642" max="6642" width="7.85546875" style="64" bestFit="1" customWidth="1"/>
    <col min="6643" max="6643" width="7" style="64" bestFit="1" customWidth="1"/>
    <col min="6644" max="6644" width="7.42578125" style="64" bestFit="1" customWidth="1"/>
    <col min="6645" max="6646" width="10.7109375" style="64" customWidth="1"/>
    <col min="6647" max="6895" width="8.7109375" style="64"/>
    <col min="6896" max="6896" width="33.85546875" style="64" customWidth="1"/>
    <col min="6897" max="6897" width="10.28515625" style="64" bestFit="1" customWidth="1"/>
    <col min="6898" max="6898" width="7.85546875" style="64" bestFit="1" customWidth="1"/>
    <col min="6899" max="6899" width="7" style="64" bestFit="1" customWidth="1"/>
    <col min="6900" max="6900" width="7.42578125" style="64" bestFit="1" customWidth="1"/>
    <col min="6901" max="6902" width="10.7109375" style="64" customWidth="1"/>
    <col min="6903" max="7151" width="8.7109375" style="64"/>
    <col min="7152" max="7152" width="33.85546875" style="64" customWidth="1"/>
    <col min="7153" max="7153" width="10.28515625" style="64" bestFit="1" customWidth="1"/>
    <col min="7154" max="7154" width="7.85546875" style="64" bestFit="1" customWidth="1"/>
    <col min="7155" max="7155" width="7" style="64" bestFit="1" customWidth="1"/>
    <col min="7156" max="7156" width="7.42578125" style="64" bestFit="1" customWidth="1"/>
    <col min="7157" max="7158" width="10.7109375" style="64" customWidth="1"/>
    <col min="7159" max="7407" width="8.7109375" style="64"/>
    <col min="7408" max="7408" width="33.85546875" style="64" customWidth="1"/>
    <col min="7409" max="7409" width="10.28515625" style="64" bestFit="1" customWidth="1"/>
    <col min="7410" max="7410" width="7.85546875" style="64" bestFit="1" customWidth="1"/>
    <col min="7411" max="7411" width="7" style="64" bestFit="1" customWidth="1"/>
    <col min="7412" max="7412" width="7.42578125" style="64" bestFit="1" customWidth="1"/>
    <col min="7413" max="7414" width="10.7109375" style="64" customWidth="1"/>
    <col min="7415" max="7663" width="8.7109375" style="64"/>
    <col min="7664" max="7664" width="33.85546875" style="64" customWidth="1"/>
    <col min="7665" max="7665" width="10.28515625" style="64" bestFit="1" customWidth="1"/>
    <col min="7666" max="7666" width="7.85546875" style="64" bestFit="1" customWidth="1"/>
    <col min="7667" max="7667" width="7" style="64" bestFit="1" customWidth="1"/>
    <col min="7668" max="7668" width="7.42578125" style="64" bestFit="1" customWidth="1"/>
    <col min="7669" max="7670" width="10.7109375" style="64" customWidth="1"/>
    <col min="7671" max="7919" width="8.7109375" style="64"/>
    <col min="7920" max="7920" width="33.85546875" style="64" customWidth="1"/>
    <col min="7921" max="7921" width="10.28515625" style="64" bestFit="1" customWidth="1"/>
    <col min="7922" max="7922" width="7.85546875" style="64" bestFit="1" customWidth="1"/>
    <col min="7923" max="7923" width="7" style="64" bestFit="1" customWidth="1"/>
    <col min="7924" max="7924" width="7.42578125" style="64" bestFit="1" customWidth="1"/>
    <col min="7925" max="7926" width="10.7109375" style="64" customWidth="1"/>
    <col min="7927" max="8175" width="8.7109375" style="64"/>
    <col min="8176" max="8176" width="33.85546875" style="64" customWidth="1"/>
    <col min="8177" max="8177" width="10.28515625" style="64" bestFit="1" customWidth="1"/>
    <col min="8178" max="8178" width="7.85546875" style="64" bestFit="1" customWidth="1"/>
    <col min="8179" max="8179" width="7" style="64" bestFit="1" customWidth="1"/>
    <col min="8180" max="8180" width="7.42578125" style="64" bestFit="1" customWidth="1"/>
    <col min="8181" max="8182" width="10.7109375" style="64" customWidth="1"/>
    <col min="8183" max="8431" width="8.7109375" style="64"/>
    <col min="8432" max="8432" width="33.85546875" style="64" customWidth="1"/>
    <col min="8433" max="8433" width="10.28515625" style="64" bestFit="1" customWidth="1"/>
    <col min="8434" max="8434" width="7.85546875" style="64" bestFit="1" customWidth="1"/>
    <col min="8435" max="8435" width="7" style="64" bestFit="1" customWidth="1"/>
    <col min="8436" max="8436" width="7.42578125" style="64" bestFit="1" customWidth="1"/>
    <col min="8437" max="8438" width="10.7109375" style="64" customWidth="1"/>
    <col min="8439" max="8687" width="8.7109375" style="64"/>
    <col min="8688" max="8688" width="33.85546875" style="64" customWidth="1"/>
    <col min="8689" max="8689" width="10.28515625" style="64" bestFit="1" customWidth="1"/>
    <col min="8690" max="8690" width="7.85546875" style="64" bestFit="1" customWidth="1"/>
    <col min="8691" max="8691" width="7" style="64" bestFit="1" customWidth="1"/>
    <col min="8692" max="8692" width="7.42578125" style="64" bestFit="1" customWidth="1"/>
    <col min="8693" max="8694" width="10.7109375" style="64" customWidth="1"/>
    <col min="8695" max="8943" width="8.7109375" style="64"/>
    <col min="8944" max="8944" width="33.85546875" style="64" customWidth="1"/>
    <col min="8945" max="8945" width="10.28515625" style="64" bestFit="1" customWidth="1"/>
    <col min="8946" max="8946" width="7.85546875" style="64" bestFit="1" customWidth="1"/>
    <col min="8947" max="8947" width="7" style="64" bestFit="1" customWidth="1"/>
    <col min="8948" max="8948" width="7.42578125" style="64" bestFit="1" customWidth="1"/>
    <col min="8949" max="8950" width="10.7109375" style="64" customWidth="1"/>
    <col min="8951" max="9199" width="8.7109375" style="64"/>
    <col min="9200" max="9200" width="33.85546875" style="64" customWidth="1"/>
    <col min="9201" max="9201" width="10.28515625" style="64" bestFit="1" customWidth="1"/>
    <col min="9202" max="9202" width="7.85546875" style="64" bestFit="1" customWidth="1"/>
    <col min="9203" max="9203" width="7" style="64" bestFit="1" customWidth="1"/>
    <col min="9204" max="9204" width="7.42578125" style="64" bestFit="1" customWidth="1"/>
    <col min="9205" max="9206" width="10.7109375" style="64" customWidth="1"/>
    <col min="9207" max="9455" width="8.7109375" style="64"/>
    <col min="9456" max="9456" width="33.85546875" style="64" customWidth="1"/>
    <col min="9457" max="9457" width="10.28515625" style="64" bestFit="1" customWidth="1"/>
    <col min="9458" max="9458" width="7.85546875" style="64" bestFit="1" customWidth="1"/>
    <col min="9459" max="9459" width="7" style="64" bestFit="1" customWidth="1"/>
    <col min="9460" max="9460" width="7.42578125" style="64" bestFit="1" customWidth="1"/>
    <col min="9461" max="9462" width="10.7109375" style="64" customWidth="1"/>
    <col min="9463" max="9711" width="8.7109375" style="64"/>
    <col min="9712" max="9712" width="33.85546875" style="64" customWidth="1"/>
    <col min="9713" max="9713" width="10.28515625" style="64" bestFit="1" customWidth="1"/>
    <col min="9714" max="9714" width="7.85546875" style="64" bestFit="1" customWidth="1"/>
    <col min="9715" max="9715" width="7" style="64" bestFit="1" customWidth="1"/>
    <col min="9716" max="9716" width="7.42578125" style="64" bestFit="1" customWidth="1"/>
    <col min="9717" max="9718" width="10.7109375" style="64" customWidth="1"/>
    <col min="9719" max="9967" width="8.7109375" style="64"/>
    <col min="9968" max="9968" width="33.85546875" style="64" customWidth="1"/>
    <col min="9969" max="9969" width="10.28515625" style="64" bestFit="1" customWidth="1"/>
    <col min="9970" max="9970" width="7.85546875" style="64" bestFit="1" customWidth="1"/>
    <col min="9971" max="9971" width="7" style="64" bestFit="1" customWidth="1"/>
    <col min="9972" max="9972" width="7.42578125" style="64" bestFit="1" customWidth="1"/>
    <col min="9973" max="9974" width="10.7109375" style="64" customWidth="1"/>
    <col min="9975" max="10223" width="8.7109375" style="64"/>
    <col min="10224" max="10224" width="33.85546875" style="64" customWidth="1"/>
    <col min="10225" max="10225" width="10.28515625" style="64" bestFit="1" customWidth="1"/>
    <col min="10226" max="10226" width="7.85546875" style="64" bestFit="1" customWidth="1"/>
    <col min="10227" max="10227" width="7" style="64" bestFit="1" customWidth="1"/>
    <col min="10228" max="10228" width="7.42578125" style="64" bestFit="1" customWidth="1"/>
    <col min="10229" max="10230" width="10.7109375" style="64" customWidth="1"/>
    <col min="10231" max="10479" width="8.7109375" style="64"/>
    <col min="10480" max="10480" width="33.85546875" style="64" customWidth="1"/>
    <col min="10481" max="10481" width="10.28515625" style="64" bestFit="1" customWidth="1"/>
    <col min="10482" max="10482" width="7.85546875" style="64" bestFit="1" customWidth="1"/>
    <col min="10483" max="10483" width="7" style="64" bestFit="1" customWidth="1"/>
    <col min="10484" max="10484" width="7.42578125" style="64" bestFit="1" customWidth="1"/>
    <col min="10485" max="10486" width="10.7109375" style="64" customWidth="1"/>
    <col min="10487" max="10735" width="8.7109375" style="64"/>
    <col min="10736" max="10736" width="33.85546875" style="64" customWidth="1"/>
    <col min="10737" max="10737" width="10.28515625" style="64" bestFit="1" customWidth="1"/>
    <col min="10738" max="10738" width="7.85546875" style="64" bestFit="1" customWidth="1"/>
    <col min="10739" max="10739" width="7" style="64" bestFit="1" customWidth="1"/>
    <col min="10740" max="10740" width="7.42578125" style="64" bestFit="1" customWidth="1"/>
    <col min="10741" max="10742" width="10.7109375" style="64" customWidth="1"/>
    <col min="10743" max="10991" width="8.7109375" style="64"/>
    <col min="10992" max="10992" width="33.85546875" style="64" customWidth="1"/>
    <col min="10993" max="10993" width="10.28515625" style="64" bestFit="1" customWidth="1"/>
    <col min="10994" max="10994" width="7.85546875" style="64" bestFit="1" customWidth="1"/>
    <col min="10995" max="10995" width="7" style="64" bestFit="1" customWidth="1"/>
    <col min="10996" max="10996" width="7.42578125" style="64" bestFit="1" customWidth="1"/>
    <col min="10997" max="10998" width="10.7109375" style="64" customWidth="1"/>
    <col min="10999" max="11247" width="8.7109375" style="64"/>
    <col min="11248" max="11248" width="33.85546875" style="64" customWidth="1"/>
    <col min="11249" max="11249" width="10.28515625" style="64" bestFit="1" customWidth="1"/>
    <col min="11250" max="11250" width="7.85546875" style="64" bestFit="1" customWidth="1"/>
    <col min="11251" max="11251" width="7" style="64" bestFit="1" customWidth="1"/>
    <col min="11252" max="11252" width="7.42578125" style="64" bestFit="1" customWidth="1"/>
    <col min="11253" max="11254" width="10.7109375" style="64" customWidth="1"/>
    <col min="11255" max="11503" width="8.7109375" style="64"/>
    <col min="11504" max="11504" width="33.85546875" style="64" customWidth="1"/>
    <col min="11505" max="11505" width="10.28515625" style="64" bestFit="1" customWidth="1"/>
    <col min="11506" max="11506" width="7.85546875" style="64" bestFit="1" customWidth="1"/>
    <col min="11507" max="11507" width="7" style="64" bestFit="1" customWidth="1"/>
    <col min="11508" max="11508" width="7.42578125" style="64" bestFit="1" customWidth="1"/>
    <col min="11509" max="11510" width="10.7109375" style="64" customWidth="1"/>
    <col min="11511" max="11759" width="8.7109375" style="64"/>
    <col min="11760" max="11760" width="33.85546875" style="64" customWidth="1"/>
    <col min="11761" max="11761" width="10.28515625" style="64" bestFit="1" customWidth="1"/>
    <col min="11762" max="11762" width="7.85546875" style="64" bestFit="1" customWidth="1"/>
    <col min="11763" max="11763" width="7" style="64" bestFit="1" customWidth="1"/>
    <col min="11764" max="11764" width="7.42578125" style="64" bestFit="1" customWidth="1"/>
    <col min="11765" max="11766" width="10.7109375" style="64" customWidth="1"/>
    <col min="11767" max="12015" width="8.7109375" style="64"/>
    <col min="12016" max="12016" width="33.85546875" style="64" customWidth="1"/>
    <col min="12017" max="12017" width="10.28515625" style="64" bestFit="1" customWidth="1"/>
    <col min="12018" max="12018" width="7.85546875" style="64" bestFit="1" customWidth="1"/>
    <col min="12019" max="12019" width="7" style="64" bestFit="1" customWidth="1"/>
    <col min="12020" max="12020" width="7.42578125" style="64" bestFit="1" customWidth="1"/>
    <col min="12021" max="12022" width="10.7109375" style="64" customWidth="1"/>
    <col min="12023" max="12271" width="8.7109375" style="64"/>
    <col min="12272" max="12272" width="33.85546875" style="64" customWidth="1"/>
    <col min="12273" max="12273" width="10.28515625" style="64" bestFit="1" customWidth="1"/>
    <col min="12274" max="12274" width="7.85546875" style="64" bestFit="1" customWidth="1"/>
    <col min="12275" max="12275" width="7" style="64" bestFit="1" customWidth="1"/>
    <col min="12276" max="12276" width="7.42578125" style="64" bestFit="1" customWidth="1"/>
    <col min="12277" max="12278" width="10.7109375" style="64" customWidth="1"/>
    <col min="12279" max="12527" width="8.7109375" style="64"/>
    <col min="12528" max="12528" width="33.85546875" style="64" customWidth="1"/>
    <col min="12529" max="12529" width="10.28515625" style="64" bestFit="1" customWidth="1"/>
    <col min="12530" max="12530" width="7.85546875" style="64" bestFit="1" customWidth="1"/>
    <col min="12531" max="12531" width="7" style="64" bestFit="1" customWidth="1"/>
    <col min="12532" max="12532" width="7.42578125" style="64" bestFit="1" customWidth="1"/>
    <col min="12533" max="12534" width="10.7109375" style="64" customWidth="1"/>
    <col min="12535" max="12783" width="8.7109375" style="64"/>
    <col min="12784" max="12784" width="33.85546875" style="64" customWidth="1"/>
    <col min="12785" max="12785" width="10.28515625" style="64" bestFit="1" customWidth="1"/>
    <col min="12786" max="12786" width="7.85546875" style="64" bestFit="1" customWidth="1"/>
    <col min="12787" max="12787" width="7" style="64" bestFit="1" customWidth="1"/>
    <col min="12788" max="12788" width="7.42578125" style="64" bestFit="1" customWidth="1"/>
    <col min="12789" max="12790" width="10.7109375" style="64" customWidth="1"/>
    <col min="12791" max="13039" width="8.7109375" style="64"/>
    <col min="13040" max="13040" width="33.85546875" style="64" customWidth="1"/>
    <col min="13041" max="13041" width="10.28515625" style="64" bestFit="1" customWidth="1"/>
    <col min="13042" max="13042" width="7.85546875" style="64" bestFit="1" customWidth="1"/>
    <col min="13043" max="13043" width="7" style="64" bestFit="1" customWidth="1"/>
    <col min="13044" max="13044" width="7.42578125" style="64" bestFit="1" customWidth="1"/>
    <col min="13045" max="13046" width="10.7109375" style="64" customWidth="1"/>
    <col min="13047" max="13295" width="8.7109375" style="64"/>
    <col min="13296" max="13296" width="33.85546875" style="64" customWidth="1"/>
    <col min="13297" max="13297" width="10.28515625" style="64" bestFit="1" customWidth="1"/>
    <col min="13298" max="13298" width="7.85546875" style="64" bestFit="1" customWidth="1"/>
    <col min="13299" max="13299" width="7" style="64" bestFit="1" customWidth="1"/>
    <col min="13300" max="13300" width="7.42578125" style="64" bestFit="1" customWidth="1"/>
    <col min="13301" max="13302" width="10.7109375" style="64" customWidth="1"/>
    <col min="13303" max="13551" width="8.7109375" style="64"/>
    <col min="13552" max="13552" width="33.85546875" style="64" customWidth="1"/>
    <col min="13553" max="13553" width="10.28515625" style="64" bestFit="1" customWidth="1"/>
    <col min="13554" max="13554" width="7.85546875" style="64" bestFit="1" customWidth="1"/>
    <col min="13555" max="13555" width="7" style="64" bestFit="1" customWidth="1"/>
    <col min="13556" max="13556" width="7.42578125" style="64" bestFit="1" customWidth="1"/>
    <col min="13557" max="13558" width="10.7109375" style="64" customWidth="1"/>
    <col min="13559" max="13807" width="8.7109375" style="64"/>
    <col min="13808" max="13808" width="33.85546875" style="64" customWidth="1"/>
    <col min="13809" max="13809" width="10.28515625" style="64" bestFit="1" customWidth="1"/>
    <col min="13810" max="13810" width="7.85546875" style="64" bestFit="1" customWidth="1"/>
    <col min="13811" max="13811" width="7" style="64" bestFit="1" customWidth="1"/>
    <col min="13812" max="13812" width="7.42578125" style="64" bestFit="1" customWidth="1"/>
    <col min="13813" max="13814" width="10.7109375" style="64" customWidth="1"/>
    <col min="13815" max="14063" width="8.7109375" style="64"/>
    <col min="14064" max="14064" width="33.85546875" style="64" customWidth="1"/>
    <col min="14065" max="14065" width="10.28515625" style="64" bestFit="1" customWidth="1"/>
    <col min="14066" max="14066" width="7.85546875" style="64" bestFit="1" customWidth="1"/>
    <col min="14067" max="14067" width="7" style="64" bestFit="1" customWidth="1"/>
    <col min="14068" max="14068" width="7.42578125" style="64" bestFit="1" customWidth="1"/>
    <col min="14069" max="14070" width="10.7109375" style="64" customWidth="1"/>
    <col min="14071" max="14319" width="8.7109375" style="64"/>
    <col min="14320" max="14320" width="33.85546875" style="64" customWidth="1"/>
    <col min="14321" max="14321" width="10.28515625" style="64" bestFit="1" customWidth="1"/>
    <col min="14322" max="14322" width="7.85546875" style="64" bestFit="1" customWidth="1"/>
    <col min="14323" max="14323" width="7" style="64" bestFit="1" customWidth="1"/>
    <col min="14324" max="14324" width="7.42578125" style="64" bestFit="1" customWidth="1"/>
    <col min="14325" max="14326" width="10.7109375" style="64" customWidth="1"/>
    <col min="14327" max="14575" width="8.7109375" style="64"/>
    <col min="14576" max="14576" width="33.85546875" style="64" customWidth="1"/>
    <col min="14577" max="14577" width="10.28515625" style="64" bestFit="1" customWidth="1"/>
    <col min="14578" max="14578" width="7.85546875" style="64" bestFit="1" customWidth="1"/>
    <col min="14579" max="14579" width="7" style="64" bestFit="1" customWidth="1"/>
    <col min="14580" max="14580" width="7.42578125" style="64" bestFit="1" customWidth="1"/>
    <col min="14581" max="14582" width="10.7109375" style="64" customWidth="1"/>
    <col min="14583" max="14831" width="8.7109375" style="64"/>
    <col min="14832" max="14832" width="33.85546875" style="64" customWidth="1"/>
    <col min="14833" max="14833" width="10.28515625" style="64" bestFit="1" customWidth="1"/>
    <col min="14834" max="14834" width="7.85546875" style="64" bestFit="1" customWidth="1"/>
    <col min="14835" max="14835" width="7" style="64" bestFit="1" customWidth="1"/>
    <col min="14836" max="14836" width="7.42578125" style="64" bestFit="1" customWidth="1"/>
    <col min="14837" max="14838" width="10.7109375" style="64" customWidth="1"/>
    <col min="14839" max="15087" width="8.7109375" style="64"/>
    <col min="15088" max="15088" width="33.85546875" style="64" customWidth="1"/>
    <col min="15089" max="15089" width="10.28515625" style="64" bestFit="1" customWidth="1"/>
    <col min="15090" max="15090" width="7.85546875" style="64" bestFit="1" customWidth="1"/>
    <col min="15091" max="15091" width="7" style="64" bestFit="1" customWidth="1"/>
    <col min="15092" max="15092" width="7.42578125" style="64" bestFit="1" customWidth="1"/>
    <col min="15093" max="15094" width="10.7109375" style="64" customWidth="1"/>
    <col min="15095" max="15343" width="8.7109375" style="64"/>
    <col min="15344" max="15344" width="33.85546875" style="64" customWidth="1"/>
    <col min="15345" max="15345" width="10.28515625" style="64" bestFit="1" customWidth="1"/>
    <col min="15346" max="15346" width="7.85546875" style="64" bestFit="1" customWidth="1"/>
    <col min="15347" max="15347" width="7" style="64" bestFit="1" customWidth="1"/>
    <col min="15348" max="15348" width="7.42578125" style="64" bestFit="1" customWidth="1"/>
    <col min="15349" max="15350" width="10.7109375" style="64" customWidth="1"/>
    <col min="15351" max="15599" width="8.7109375" style="64"/>
    <col min="15600" max="15600" width="33.85546875" style="64" customWidth="1"/>
    <col min="15601" max="15601" width="10.28515625" style="64" bestFit="1" customWidth="1"/>
    <col min="15602" max="15602" width="7.85546875" style="64" bestFit="1" customWidth="1"/>
    <col min="15603" max="15603" width="7" style="64" bestFit="1" customWidth="1"/>
    <col min="15604" max="15604" width="7.42578125" style="64" bestFit="1" customWidth="1"/>
    <col min="15605" max="15606" width="10.7109375" style="64" customWidth="1"/>
    <col min="15607" max="15855" width="8.7109375" style="64"/>
    <col min="15856" max="15856" width="33.85546875" style="64" customWidth="1"/>
    <col min="15857" max="15857" width="10.28515625" style="64" bestFit="1" customWidth="1"/>
    <col min="15858" max="15858" width="7.85546875" style="64" bestFit="1" customWidth="1"/>
    <col min="15859" max="15859" width="7" style="64" bestFit="1" customWidth="1"/>
    <col min="15860" max="15860" width="7.42578125" style="64" bestFit="1" customWidth="1"/>
    <col min="15861" max="15862" width="10.7109375" style="64" customWidth="1"/>
    <col min="15863" max="16111" width="8.7109375" style="64"/>
    <col min="16112" max="16112" width="33.85546875" style="64" customWidth="1"/>
    <col min="16113" max="16113" width="10.28515625" style="64" bestFit="1" customWidth="1"/>
    <col min="16114" max="16114" width="7.85546875" style="64" bestFit="1" customWidth="1"/>
    <col min="16115" max="16115" width="7" style="64" bestFit="1" customWidth="1"/>
    <col min="16116" max="16116" width="7.42578125" style="64" bestFit="1" customWidth="1"/>
    <col min="16117" max="16118" width="10.7109375" style="64" customWidth="1"/>
    <col min="16119" max="16384" width="8.7109375" style="64"/>
  </cols>
  <sheetData>
    <row r="1" spans="1:7" ht="24" customHeight="1">
      <c r="A1" s="61" t="s">
        <v>71</v>
      </c>
      <c r="B1" s="62"/>
      <c r="C1" s="62"/>
      <c r="D1" s="62"/>
      <c r="E1" s="62"/>
      <c r="F1" s="63"/>
    </row>
    <row r="2" spans="1:7" ht="15.95" customHeight="1">
      <c r="A2" s="65"/>
      <c r="B2" s="66"/>
      <c r="C2" s="67"/>
      <c r="D2" s="67"/>
      <c r="E2" s="67"/>
      <c r="F2" s="63"/>
    </row>
    <row r="3" spans="1:7" ht="15.95" customHeight="1">
      <c r="A3" s="68"/>
      <c r="B3" s="68"/>
      <c r="C3" s="67"/>
      <c r="D3" s="67"/>
      <c r="E3" s="67"/>
      <c r="F3" s="63"/>
    </row>
    <row r="4" spans="1:7" ht="15.95" customHeight="1">
      <c r="A4" s="69"/>
      <c r="B4" s="70" t="s">
        <v>72</v>
      </c>
      <c r="C4" s="70" t="s">
        <v>73</v>
      </c>
      <c r="D4" s="70" t="s">
        <v>74</v>
      </c>
      <c r="E4" s="70" t="s">
        <v>75</v>
      </c>
      <c r="F4" s="71" t="s">
        <v>25</v>
      </c>
      <c r="G4" s="70" t="s">
        <v>26</v>
      </c>
    </row>
    <row r="5" spans="1:7" ht="15.95" customHeight="1">
      <c r="A5" s="68"/>
      <c r="B5" s="72" t="s">
        <v>76</v>
      </c>
      <c r="C5" s="72" t="s">
        <v>77</v>
      </c>
      <c r="D5" s="73" t="s">
        <v>78</v>
      </c>
      <c r="E5" s="72" t="s">
        <v>26</v>
      </c>
      <c r="F5" s="74" t="s">
        <v>27</v>
      </c>
      <c r="G5" s="74" t="s">
        <v>27</v>
      </c>
    </row>
    <row r="6" spans="1:7" ht="15.95" customHeight="1">
      <c r="A6" s="68"/>
      <c r="B6" s="72"/>
      <c r="C6" s="72" t="s">
        <v>79</v>
      </c>
      <c r="D6" s="72" t="s">
        <v>79</v>
      </c>
      <c r="E6" s="72" t="s">
        <v>79</v>
      </c>
      <c r="F6" s="72" t="s">
        <v>80</v>
      </c>
      <c r="G6" s="72" t="s">
        <v>80</v>
      </c>
    </row>
    <row r="7" spans="1:7" ht="15.95" customHeight="1">
      <c r="A7" s="68"/>
      <c r="B7" s="75"/>
      <c r="C7" s="76">
        <v>2026</v>
      </c>
      <c r="D7" s="76">
        <v>2026</v>
      </c>
      <c r="E7" s="76">
        <v>2026</v>
      </c>
      <c r="F7" s="76" t="s">
        <v>7</v>
      </c>
      <c r="G7" s="76" t="s">
        <v>7</v>
      </c>
    </row>
    <row r="8" spans="1:7" ht="15.95" customHeight="1">
      <c r="A8" s="68"/>
      <c r="B8" s="77"/>
      <c r="C8" s="72"/>
      <c r="D8" s="72"/>
      <c r="E8" s="72"/>
      <c r="F8" s="72"/>
      <c r="G8" s="72"/>
    </row>
    <row r="9" spans="1:7" ht="18" customHeight="1">
      <c r="A9" s="78" t="s">
        <v>81</v>
      </c>
      <c r="B9" s="79" t="s">
        <v>82</v>
      </c>
      <c r="C9" s="80">
        <v>4198.3740119744398</v>
      </c>
      <c r="D9" s="80">
        <v>4094.4692126055202</v>
      </c>
      <c r="E9" s="80">
        <v>15375.503398697791</v>
      </c>
      <c r="F9" s="81">
        <v>95.23696854310289</v>
      </c>
      <c r="G9" s="81">
        <v>94.615448910088062</v>
      </c>
    </row>
    <row r="10" spans="1:7" ht="18" customHeight="1">
      <c r="A10" s="78" t="s">
        <v>83</v>
      </c>
      <c r="B10" s="79" t="s">
        <v>84</v>
      </c>
      <c r="C10" s="80">
        <v>765.91</v>
      </c>
      <c r="D10" s="80">
        <v>765.91</v>
      </c>
      <c r="E10" s="80">
        <v>2941.7400000000002</v>
      </c>
      <c r="F10" s="81">
        <v>121.98350003185321</v>
      </c>
      <c r="G10" s="81">
        <v>114.43698407388104</v>
      </c>
    </row>
    <row r="11" spans="1:7" ht="18" customHeight="1">
      <c r="A11" s="78" t="s">
        <v>85</v>
      </c>
      <c r="B11" s="79" t="s">
        <v>86</v>
      </c>
      <c r="C11" s="80">
        <v>551.23</v>
      </c>
      <c r="D11" s="80">
        <v>576.06315789473706</v>
      </c>
      <c r="E11" s="80">
        <v>2034.8231578947371</v>
      </c>
      <c r="F11" s="81">
        <v>107.70958209052166</v>
      </c>
      <c r="G11" s="81">
        <v>102.913340846984</v>
      </c>
    </row>
    <row r="12" spans="1:7" ht="18" customHeight="1">
      <c r="A12" s="78" t="s">
        <v>87</v>
      </c>
      <c r="B12" s="79" t="s">
        <v>82</v>
      </c>
      <c r="C12" s="80">
        <v>71.652999999999992</v>
      </c>
      <c r="D12" s="80">
        <v>71.194849599999998</v>
      </c>
      <c r="E12" s="80">
        <v>284.04589639999995</v>
      </c>
      <c r="F12" s="81">
        <v>99.075523150691509</v>
      </c>
      <c r="G12" s="81">
        <v>100.69555396136447</v>
      </c>
    </row>
    <row r="13" spans="1:7" ht="18" customHeight="1">
      <c r="A13" s="78" t="s">
        <v>88</v>
      </c>
      <c r="B13" s="79" t="s">
        <v>84</v>
      </c>
      <c r="C13" s="80">
        <v>1588.03738</v>
      </c>
      <c r="D13" s="80">
        <v>1600.1099554144075</v>
      </c>
      <c r="E13" s="80">
        <v>6147.1110725879989</v>
      </c>
      <c r="F13" s="81">
        <v>108.8036711482423</v>
      </c>
      <c r="G13" s="81">
        <v>106.89643213693671</v>
      </c>
    </row>
    <row r="14" spans="1:7" ht="18" customHeight="1">
      <c r="A14" s="78" t="s">
        <v>89</v>
      </c>
      <c r="B14" s="79" t="s">
        <v>84</v>
      </c>
      <c r="C14" s="80">
        <v>115.91496000000001</v>
      </c>
      <c r="D14" s="80">
        <v>126.5</v>
      </c>
      <c r="E14" s="80">
        <v>492.01306999999997</v>
      </c>
      <c r="F14" s="81">
        <v>103.19681713279269</v>
      </c>
      <c r="G14" s="81">
        <v>100.74347941329948</v>
      </c>
    </row>
    <row r="15" spans="1:7" ht="18" customHeight="1">
      <c r="A15" s="78" t="s">
        <v>90</v>
      </c>
      <c r="B15" s="79" t="s">
        <v>84</v>
      </c>
      <c r="C15" s="80">
        <v>665.04478389051212</v>
      </c>
      <c r="D15" s="80">
        <v>685.45</v>
      </c>
      <c r="E15" s="80">
        <v>2569.9282110032063</v>
      </c>
      <c r="F15" s="81">
        <v>119.74542074266962</v>
      </c>
      <c r="G15" s="81">
        <v>122.50496816582326</v>
      </c>
    </row>
    <row r="16" spans="1:7" ht="18" customHeight="1">
      <c r="A16" s="78" t="s">
        <v>91</v>
      </c>
      <c r="B16" s="79" t="s">
        <v>92</v>
      </c>
      <c r="C16" s="80">
        <v>144.73582810243221</v>
      </c>
      <c r="D16" s="80">
        <v>144.72</v>
      </c>
      <c r="E16" s="80">
        <v>556.2334443444322</v>
      </c>
      <c r="F16" s="81">
        <v>107.1440987891624</v>
      </c>
      <c r="G16" s="81">
        <v>104.65730152299024</v>
      </c>
    </row>
    <row r="17" spans="1:7" ht="18" customHeight="1">
      <c r="A17" s="78" t="s">
        <v>93</v>
      </c>
      <c r="B17" s="79" t="s">
        <v>82</v>
      </c>
      <c r="C17" s="80">
        <v>13.343294159316081</v>
      </c>
      <c r="D17" s="80">
        <v>14.542</v>
      </c>
      <c r="E17" s="80">
        <v>52.753524760616614</v>
      </c>
      <c r="F17" s="81">
        <v>110.08982465256916</v>
      </c>
      <c r="G17" s="81">
        <v>112.84357742916049</v>
      </c>
    </row>
    <row r="18" spans="1:7" ht="18" customHeight="1">
      <c r="A18" s="78" t="s">
        <v>94</v>
      </c>
      <c r="B18" s="79" t="s">
        <v>84</v>
      </c>
      <c r="C18" s="80">
        <v>314.05498961183599</v>
      </c>
      <c r="D18" s="80">
        <v>250.9759441004631</v>
      </c>
      <c r="E18" s="80">
        <v>1090.9200006769222</v>
      </c>
      <c r="F18" s="81">
        <v>111.79421483003895</v>
      </c>
      <c r="G18" s="81">
        <v>109.07453545228441</v>
      </c>
    </row>
    <row r="19" spans="1:7" ht="18" customHeight="1">
      <c r="A19" s="78" t="s">
        <v>95</v>
      </c>
      <c r="B19" s="79" t="s">
        <v>84</v>
      </c>
      <c r="C19" s="80">
        <v>24.658164939101102</v>
      </c>
      <c r="D19" s="80">
        <v>24.7544694865807</v>
      </c>
      <c r="E19" s="80">
        <v>102.8399345460425</v>
      </c>
      <c r="F19" s="81">
        <v>89.297081087176025</v>
      </c>
      <c r="G19" s="81">
        <v>95.621224096593437</v>
      </c>
    </row>
    <row r="20" spans="1:7" ht="18" customHeight="1">
      <c r="A20" s="78" t="s">
        <v>96</v>
      </c>
      <c r="B20" s="79" t="s">
        <v>84</v>
      </c>
      <c r="C20" s="80">
        <v>1338.5529824844655</v>
      </c>
      <c r="D20" s="80">
        <v>1354.7279710108701</v>
      </c>
      <c r="E20" s="80">
        <v>5230.8508384156667</v>
      </c>
      <c r="F20" s="81">
        <v>110.15901879983193</v>
      </c>
      <c r="G20" s="81">
        <v>110.76713573336758</v>
      </c>
    </row>
    <row r="21" spans="1:7" ht="18" customHeight="1">
      <c r="A21" s="78" t="s">
        <v>97</v>
      </c>
      <c r="B21" s="79" t="s">
        <v>84</v>
      </c>
      <c r="C21" s="80">
        <v>855.41574610465796</v>
      </c>
      <c r="D21" s="80">
        <v>895.4</v>
      </c>
      <c r="E21" s="80">
        <v>3243.6526482320819</v>
      </c>
      <c r="F21" s="81">
        <v>116.35079296150211</v>
      </c>
      <c r="G21" s="81">
        <v>113.68953604940015</v>
      </c>
    </row>
    <row r="22" spans="1:7" ht="18" customHeight="1">
      <c r="A22" s="78" t="s">
        <v>98</v>
      </c>
      <c r="B22" s="79" t="s">
        <v>92</v>
      </c>
      <c r="C22" s="80">
        <v>400.18899994586923</v>
      </c>
      <c r="D22" s="80">
        <v>416.8915632918513</v>
      </c>
      <c r="E22" s="80">
        <v>1543.571688287904</v>
      </c>
      <c r="F22" s="81">
        <v>116.73018228600289</v>
      </c>
      <c r="G22" s="81">
        <v>115.48823871489049</v>
      </c>
    </row>
    <row r="23" spans="1:7" ht="21" customHeight="1">
      <c r="A23" s="35" t="s">
        <v>99</v>
      </c>
      <c r="B23" s="79" t="s">
        <v>100</v>
      </c>
      <c r="C23" s="80">
        <v>691.83088707124818</v>
      </c>
      <c r="D23" s="80">
        <v>701.2</v>
      </c>
      <c r="E23" s="80">
        <v>2596.8827111379478</v>
      </c>
      <c r="F23" s="81">
        <v>102.809565188741</v>
      </c>
      <c r="G23" s="81">
        <v>105.85740596979186</v>
      </c>
    </row>
    <row r="24" spans="1:7" ht="18" customHeight="1">
      <c r="A24" s="35" t="s">
        <v>101</v>
      </c>
      <c r="B24" s="79" t="s">
        <v>102</v>
      </c>
      <c r="C24" s="80">
        <v>96.843197711440766</v>
      </c>
      <c r="D24" s="80">
        <v>99.8</v>
      </c>
      <c r="E24" s="80">
        <v>366.62334354864311</v>
      </c>
      <c r="F24" s="81">
        <v>107.48630908356505</v>
      </c>
      <c r="G24" s="82">
        <v>101.30227570488688</v>
      </c>
    </row>
    <row r="25" spans="1:7" ht="27" customHeight="1">
      <c r="A25" s="83" t="s">
        <v>103</v>
      </c>
      <c r="B25" s="79" t="s">
        <v>84</v>
      </c>
      <c r="C25" s="80">
        <v>107.57451125470124</v>
      </c>
      <c r="D25" s="80">
        <v>114.13</v>
      </c>
      <c r="E25" s="80">
        <v>432.17395317739056</v>
      </c>
      <c r="F25" s="81">
        <v>115.71080845488638</v>
      </c>
      <c r="G25" s="81">
        <v>102.2628562075753</v>
      </c>
    </row>
    <row r="26" spans="1:7" ht="18" customHeight="1">
      <c r="A26" s="78" t="s">
        <v>104</v>
      </c>
      <c r="B26" s="79" t="s">
        <v>105</v>
      </c>
      <c r="C26" s="80">
        <v>505.25422266245897</v>
      </c>
      <c r="D26" s="80">
        <v>521.30000000000007</v>
      </c>
      <c r="E26" s="80">
        <v>2015.1210078651807</v>
      </c>
      <c r="F26" s="81">
        <v>105.82592470273897</v>
      </c>
      <c r="G26" s="81">
        <v>106.87212099220118</v>
      </c>
    </row>
    <row r="27" spans="1:7" ht="18" customHeight="1">
      <c r="A27" s="84" t="s">
        <v>106</v>
      </c>
      <c r="B27" s="79" t="s">
        <v>107</v>
      </c>
      <c r="C27" s="85">
        <v>27.739857476638978</v>
      </c>
      <c r="D27" s="85">
        <v>28.173999999999999</v>
      </c>
      <c r="E27" s="85">
        <v>109.43308314546476</v>
      </c>
      <c r="F27" s="86">
        <v>87.194168090417236</v>
      </c>
      <c r="G27" s="86">
        <v>95.911107504637812</v>
      </c>
    </row>
    <row r="28" spans="1:7" ht="18" customHeight="1">
      <c r="A28" s="78" t="s">
        <v>108</v>
      </c>
      <c r="B28" s="79" t="s">
        <v>82</v>
      </c>
      <c r="C28" s="80">
        <v>281.43803000000003</v>
      </c>
      <c r="D28" s="80">
        <v>257.5652</v>
      </c>
      <c r="E28" s="80">
        <v>955.2331429154932</v>
      </c>
      <c r="F28" s="81">
        <v>109.67265518701419</v>
      </c>
      <c r="G28" s="81">
        <v>98.899385451653515</v>
      </c>
    </row>
    <row r="29" spans="1:7" ht="18" customHeight="1">
      <c r="A29" s="78" t="s">
        <v>109</v>
      </c>
      <c r="B29" s="79" t="s">
        <v>84</v>
      </c>
      <c r="C29" s="80">
        <v>361.29439817466175</v>
      </c>
      <c r="D29" s="80">
        <v>351.52000000000004</v>
      </c>
      <c r="E29" s="80">
        <v>1184.8486112042744</v>
      </c>
      <c r="F29" s="81">
        <v>99.274230540023893</v>
      </c>
      <c r="G29" s="81">
        <v>98.938998652525285</v>
      </c>
    </row>
    <row r="30" spans="1:7" ht="18" customHeight="1">
      <c r="A30" s="78" t="s">
        <v>110</v>
      </c>
      <c r="B30" s="79" t="s">
        <v>84</v>
      </c>
      <c r="C30" s="80">
        <v>126.20842377810385</v>
      </c>
      <c r="D30" s="80">
        <v>134.85</v>
      </c>
      <c r="E30" s="80">
        <v>504.63873795041127</v>
      </c>
      <c r="F30" s="81">
        <v>110.11040187302518</v>
      </c>
      <c r="G30" s="81">
        <v>114.70968113110003</v>
      </c>
    </row>
    <row r="31" spans="1:7" ht="18" customHeight="1">
      <c r="A31" s="78" t="s">
        <v>111</v>
      </c>
      <c r="B31" s="79" t="s">
        <v>112</v>
      </c>
      <c r="C31" s="80">
        <v>9.9496604457319506</v>
      </c>
      <c r="D31" s="80">
        <v>10.3942458702487</v>
      </c>
      <c r="E31" s="80">
        <v>37.729499644245848</v>
      </c>
      <c r="F31" s="81">
        <v>102.29955057726482</v>
      </c>
      <c r="G31" s="81">
        <v>111.8136366526544</v>
      </c>
    </row>
    <row r="32" spans="1:7" ht="18" customHeight="1">
      <c r="A32" s="78" t="s">
        <v>113</v>
      </c>
      <c r="B32" s="79" t="s">
        <v>82</v>
      </c>
      <c r="C32" s="80">
        <v>2005.519567897928</v>
      </c>
      <c r="D32" s="80">
        <v>2044.6</v>
      </c>
      <c r="E32" s="80">
        <v>7737.8020799783217</v>
      </c>
      <c r="F32" s="81">
        <v>108.18255272054238</v>
      </c>
      <c r="G32" s="81">
        <v>113.25921089997919</v>
      </c>
    </row>
    <row r="33" spans="1:7" ht="18" customHeight="1">
      <c r="A33" s="35" t="s">
        <v>114</v>
      </c>
      <c r="B33" s="79" t="s">
        <v>84</v>
      </c>
      <c r="C33" s="80">
        <v>1588.5913532092459</v>
      </c>
      <c r="D33" s="80">
        <v>1697.5</v>
      </c>
      <c r="E33" s="80">
        <v>6084.2007562327362</v>
      </c>
      <c r="F33" s="81">
        <v>112.98734225896212</v>
      </c>
      <c r="G33" s="81">
        <v>116.98008157491972</v>
      </c>
    </row>
    <row r="34" spans="1:7" ht="18" customHeight="1">
      <c r="A34" s="78" t="s">
        <v>115</v>
      </c>
      <c r="B34" s="79" t="s">
        <v>84</v>
      </c>
      <c r="C34" s="80">
        <v>1360.9359805067529</v>
      </c>
      <c r="D34" s="80">
        <v>1312.1000000000001</v>
      </c>
      <c r="E34" s="80">
        <v>5094.8689472827336</v>
      </c>
      <c r="F34" s="81">
        <v>102.34692103176172</v>
      </c>
      <c r="G34" s="81">
        <v>115.81476544176526</v>
      </c>
    </row>
    <row r="35" spans="1:7" ht="18" customHeight="1">
      <c r="A35" s="78" t="s">
        <v>116</v>
      </c>
      <c r="B35" s="79" t="s">
        <v>105</v>
      </c>
      <c r="C35" s="80">
        <v>13.200886000000001</v>
      </c>
      <c r="D35" s="80">
        <v>11.963590999999999</v>
      </c>
      <c r="E35" s="80">
        <v>49.837875999999994</v>
      </c>
      <c r="F35" s="81">
        <v>103.31608115719348</v>
      </c>
      <c r="G35" s="81">
        <v>101.10873783082974</v>
      </c>
    </row>
    <row r="36" spans="1:7" ht="20.25" customHeight="1">
      <c r="A36" s="78" t="s">
        <v>117</v>
      </c>
      <c r="B36" s="79" t="s">
        <v>118</v>
      </c>
      <c r="C36" s="80">
        <v>39.064294161197104</v>
      </c>
      <c r="D36" s="80">
        <v>43.751567013853702</v>
      </c>
      <c r="E36" s="80">
        <v>167.07362014345833</v>
      </c>
      <c r="F36" s="81">
        <v>96.851163976296661</v>
      </c>
      <c r="G36" s="81">
        <v>104.48990987169371</v>
      </c>
    </row>
    <row r="37" spans="1:7" ht="16.899999999999999" customHeight="1">
      <c r="A37" s="78" t="s">
        <v>119</v>
      </c>
      <c r="B37" s="79" t="s">
        <v>120</v>
      </c>
      <c r="C37" s="80">
        <v>1347.8071235023099</v>
      </c>
      <c r="D37" s="80">
        <v>1469.36416886647</v>
      </c>
      <c r="E37" s="80">
        <v>5487.9403245052999</v>
      </c>
      <c r="F37" s="81">
        <v>96.706775343235975</v>
      </c>
      <c r="G37" s="81">
        <v>95.696767512509879</v>
      </c>
    </row>
    <row r="38" spans="1:7" ht="16.899999999999999" customHeight="1">
      <c r="A38" s="78" t="s">
        <v>121</v>
      </c>
      <c r="B38" s="87" t="s">
        <v>122</v>
      </c>
      <c r="C38" s="88">
        <v>45.105973953553153</v>
      </c>
      <c r="D38" s="88">
        <v>50.211754773157445</v>
      </c>
      <c r="E38" s="85">
        <v>178.23623609833177</v>
      </c>
      <c r="F38" s="86">
        <v>132.64128134963516</v>
      </c>
      <c r="G38" s="86">
        <v>122.41868048482158</v>
      </c>
    </row>
    <row r="39" spans="1:7" ht="16.899999999999999" customHeight="1">
      <c r="A39" s="78" t="s">
        <v>123</v>
      </c>
      <c r="B39" s="79" t="s">
        <v>84</v>
      </c>
      <c r="C39" s="80">
        <v>366.12776982018738</v>
      </c>
      <c r="D39" s="80">
        <v>361.34372757148401</v>
      </c>
      <c r="E39" s="80">
        <v>1325.6861756829414</v>
      </c>
      <c r="F39" s="81">
        <v>133.47372771763662</v>
      </c>
      <c r="G39" s="81">
        <v>133.33189479399442</v>
      </c>
    </row>
    <row r="40" spans="1:7" ht="16.899999999999999" customHeight="1">
      <c r="A40" s="78" t="s">
        <v>124</v>
      </c>
      <c r="B40" s="79" t="s">
        <v>125</v>
      </c>
      <c r="C40" s="80">
        <v>26.572068795435282</v>
      </c>
      <c r="D40" s="80">
        <v>28.832562706610226</v>
      </c>
      <c r="E40" s="80">
        <v>100.9895667846377</v>
      </c>
      <c r="F40" s="81">
        <v>112.73573512588106</v>
      </c>
      <c r="G40" s="81">
        <v>107.53776991764394</v>
      </c>
    </row>
    <row r="41" spans="1:7" ht="16.899999999999999" customHeight="1">
      <c r="A41" s="78" t="s">
        <v>126</v>
      </c>
      <c r="B41" s="79" t="s">
        <v>86</v>
      </c>
      <c r="C41" s="80">
        <v>333.51878899636853</v>
      </c>
      <c r="D41" s="80">
        <v>352.8</v>
      </c>
      <c r="E41" s="80">
        <v>1357.7940578403882</v>
      </c>
      <c r="F41" s="81">
        <v>103.454125916702</v>
      </c>
      <c r="G41" s="81">
        <v>105.08976993450965</v>
      </c>
    </row>
    <row r="42" spans="1:7" ht="15">
      <c r="A42" s="67"/>
      <c r="F42" s="89"/>
    </row>
    <row r="43" spans="1:7" ht="15">
      <c r="F43" s="89"/>
    </row>
    <row r="44" spans="1:7" ht="15">
      <c r="F44" s="89"/>
    </row>
    <row r="45" spans="1:7" ht="15">
      <c r="F45" s="89"/>
    </row>
    <row r="46" spans="1:7" ht="15">
      <c r="F46" s="89"/>
    </row>
    <row r="47" spans="1:7" ht="15">
      <c r="F47" s="89"/>
    </row>
    <row r="48" spans="1:7" ht="15">
      <c r="F48" s="89"/>
    </row>
    <row r="49" spans="1:6" ht="15">
      <c r="F49" s="89"/>
    </row>
    <row r="50" spans="1:6" ht="15">
      <c r="A50" s="63"/>
      <c r="B50" s="63"/>
      <c r="C50" s="63"/>
      <c r="D50" s="63"/>
      <c r="E50" s="63"/>
      <c r="F50" s="89"/>
    </row>
    <row r="51" spans="1:6" ht="15">
      <c r="A51" s="63"/>
      <c r="B51" s="63"/>
      <c r="C51" s="63"/>
      <c r="D51" s="63"/>
      <c r="E51" s="63"/>
      <c r="F51" s="89"/>
    </row>
    <row r="52" spans="1:6" ht="15">
      <c r="A52" s="63"/>
      <c r="B52" s="63"/>
      <c r="C52" s="63"/>
      <c r="D52" s="63"/>
      <c r="E52" s="63"/>
      <c r="F52" s="89"/>
    </row>
    <row r="53" spans="1:6" ht="15">
      <c r="A53" s="63"/>
      <c r="B53" s="63"/>
      <c r="C53" s="63"/>
      <c r="D53" s="63"/>
      <c r="E53" s="63"/>
      <c r="F53" s="63"/>
    </row>
    <row r="54" spans="1:6" ht="15">
      <c r="A54" s="63"/>
      <c r="B54" s="63"/>
      <c r="C54" s="63"/>
      <c r="D54" s="63"/>
      <c r="E54" s="63"/>
      <c r="F54" s="63"/>
    </row>
    <row r="55" spans="1:6" ht="15">
      <c r="A55" s="63"/>
      <c r="B55" s="63"/>
      <c r="C55" s="63"/>
      <c r="D55" s="63"/>
      <c r="E55" s="63"/>
      <c r="F55" s="63"/>
    </row>
    <row r="56" spans="1:6" ht="15">
      <c r="A56" s="63"/>
      <c r="B56" s="63"/>
      <c r="C56" s="63"/>
      <c r="D56" s="63"/>
      <c r="E56" s="63"/>
      <c r="F56" s="63"/>
    </row>
    <row r="57" spans="1:6" ht="15">
      <c r="A57" s="63"/>
      <c r="B57" s="63"/>
      <c r="C57" s="63"/>
      <c r="D57" s="63"/>
      <c r="E57" s="63"/>
      <c r="F57" s="63"/>
    </row>
    <row r="58" spans="1:6" ht="15">
      <c r="A58" s="63"/>
      <c r="B58" s="63"/>
      <c r="C58" s="63"/>
      <c r="D58" s="63"/>
      <c r="E58" s="63"/>
      <c r="F58" s="63"/>
    </row>
    <row r="59" spans="1:6" ht="15">
      <c r="A59" s="63"/>
      <c r="B59" s="63"/>
      <c r="C59" s="63"/>
      <c r="D59" s="63"/>
      <c r="E59" s="63"/>
      <c r="F59" s="63"/>
    </row>
    <row r="60" spans="1:6" ht="15">
      <c r="A60" s="63"/>
      <c r="B60" s="63"/>
      <c r="C60" s="63"/>
      <c r="D60" s="63"/>
      <c r="E60" s="63"/>
      <c r="F60" s="63"/>
    </row>
    <row r="61" spans="1:6" ht="15">
      <c r="A61" s="63"/>
      <c r="B61" s="63"/>
      <c r="C61" s="63"/>
      <c r="D61" s="63"/>
      <c r="E61" s="63"/>
      <c r="F61" s="63"/>
    </row>
    <row r="62" spans="1:6" ht="15">
      <c r="A62" s="63"/>
      <c r="B62" s="63"/>
      <c r="C62" s="63"/>
      <c r="D62" s="63"/>
      <c r="E62" s="63"/>
      <c r="F62" s="63"/>
    </row>
    <row r="63" spans="1:6" ht="15">
      <c r="A63" s="63"/>
      <c r="B63" s="63"/>
      <c r="C63" s="63"/>
      <c r="D63" s="63"/>
      <c r="E63" s="63"/>
      <c r="F63" s="63"/>
    </row>
    <row r="64" spans="1:6" ht="15">
      <c r="A64" s="63"/>
      <c r="B64" s="63"/>
      <c r="C64" s="63"/>
      <c r="D64" s="63"/>
      <c r="E64" s="63"/>
      <c r="F64" s="63"/>
    </row>
    <row r="65" spans="1:6" ht="15">
      <c r="A65" s="63"/>
      <c r="B65" s="63"/>
      <c r="C65" s="63"/>
      <c r="D65" s="63"/>
      <c r="E65" s="63"/>
      <c r="F65" s="63"/>
    </row>
    <row r="66" spans="1:6" ht="18" customHeight="1">
      <c r="A66" s="63"/>
      <c r="B66" s="63"/>
      <c r="C66" s="63"/>
      <c r="D66" s="63"/>
      <c r="E66" s="63"/>
      <c r="F66" s="63"/>
    </row>
    <row r="67" spans="1:6" ht="18" customHeight="1">
      <c r="A67" s="63"/>
      <c r="B67" s="63"/>
      <c r="C67" s="63"/>
      <c r="D67" s="63"/>
      <c r="E67" s="63"/>
      <c r="F67" s="63"/>
    </row>
    <row r="68" spans="1:6" ht="18" customHeight="1">
      <c r="A68" s="63"/>
      <c r="B68" s="63"/>
      <c r="C68" s="63"/>
      <c r="D68" s="63"/>
      <c r="E68" s="63"/>
      <c r="F68" s="63"/>
    </row>
    <row r="69" spans="1:6" ht="18" customHeight="1">
      <c r="A69" s="63"/>
      <c r="B69" s="63"/>
      <c r="C69" s="63"/>
      <c r="D69" s="63"/>
      <c r="E69" s="63"/>
      <c r="F69" s="63"/>
    </row>
    <row r="70" spans="1:6" ht="18" customHeight="1">
      <c r="A70" s="63"/>
      <c r="B70" s="63"/>
      <c r="C70" s="63"/>
      <c r="D70" s="63"/>
      <c r="E70" s="63"/>
      <c r="F70" s="63"/>
    </row>
    <row r="71" spans="1:6" ht="18" customHeight="1">
      <c r="A71" s="63"/>
      <c r="B71" s="63"/>
      <c r="C71" s="63"/>
      <c r="D71" s="63"/>
      <c r="E71" s="63"/>
      <c r="F71" s="63"/>
    </row>
    <row r="72" spans="1:6" ht="18" customHeight="1">
      <c r="A72" s="63"/>
      <c r="B72" s="63"/>
      <c r="C72" s="63"/>
      <c r="D72" s="63"/>
      <c r="E72" s="63"/>
      <c r="F72" s="63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54"/>
  <sheetViews>
    <sheetView topLeftCell="A34" workbookViewId="0">
      <selection activeCell="B26" sqref="B26"/>
    </sheetView>
  </sheetViews>
  <sheetFormatPr defaultColWidth="11.42578125" defaultRowHeight="16.5" customHeight="1"/>
  <cols>
    <col min="1" max="1" width="55.7109375" style="91" customWidth="1"/>
    <col min="2" max="2" width="16.140625" style="91" customWidth="1"/>
    <col min="3" max="3" width="17.140625" style="91" customWidth="1"/>
    <col min="4" max="16384" width="11.42578125" style="91"/>
  </cols>
  <sheetData>
    <row r="1" spans="1:117" ht="20.100000000000001" customHeight="1">
      <c r="A1" s="465" t="s">
        <v>127</v>
      </c>
      <c r="B1" s="465"/>
      <c r="C1" s="465"/>
    </row>
    <row r="2" spans="1:117" ht="18" customHeight="1">
      <c r="A2" s="90"/>
      <c r="B2" s="90"/>
      <c r="C2" s="90"/>
    </row>
    <row r="3" spans="1:117" ht="18" customHeight="1">
      <c r="A3" s="92"/>
      <c r="C3" s="93" t="s">
        <v>23</v>
      </c>
    </row>
    <row r="4" spans="1:117" s="96" customFormat="1" ht="15" customHeight="1">
      <c r="A4" s="94"/>
      <c r="B4" s="95" t="s">
        <v>128</v>
      </c>
      <c r="C4" s="95" t="s">
        <v>128</v>
      </c>
    </row>
    <row r="5" spans="1:117" s="96" customFormat="1" ht="15" customHeight="1">
      <c r="A5" s="97"/>
      <c r="B5" s="98" t="s">
        <v>129</v>
      </c>
      <c r="C5" s="98" t="s">
        <v>129</v>
      </c>
    </row>
    <row r="6" spans="1:117" s="96" customFormat="1" ht="15" customHeight="1">
      <c r="A6" s="97"/>
      <c r="B6" s="99" t="s">
        <v>130</v>
      </c>
      <c r="C6" s="99" t="s">
        <v>130</v>
      </c>
    </row>
    <row r="7" spans="1:117" s="96" customFormat="1" ht="15" customHeight="1">
      <c r="A7" s="97"/>
      <c r="B7" s="98" t="s">
        <v>131</v>
      </c>
      <c r="C7" s="98" t="s">
        <v>131</v>
      </c>
    </row>
    <row r="8" spans="1:117" s="96" customFormat="1" ht="15" customHeight="1">
      <c r="A8" s="97"/>
      <c r="B8" s="100" t="s">
        <v>132</v>
      </c>
      <c r="C8" s="100" t="s">
        <v>32</v>
      </c>
    </row>
    <row r="9" spans="1:117" s="96" customFormat="1" ht="10.5" customHeight="1">
      <c r="A9" s="97"/>
      <c r="B9" s="98"/>
      <c r="C9" s="98"/>
    </row>
    <row r="10" spans="1:117" ht="15.95" customHeight="1">
      <c r="A10" s="45" t="s">
        <v>34</v>
      </c>
      <c r="B10" s="101">
        <v>101.07</v>
      </c>
      <c r="C10" s="101">
        <v>103.63</v>
      </c>
    </row>
    <row r="11" spans="1:117" s="103" customFormat="1" ht="15" customHeight="1">
      <c r="A11" s="102" t="s">
        <v>35</v>
      </c>
      <c r="B11" s="101">
        <v>99.91</v>
      </c>
      <c r="C11" s="101">
        <v>100.42</v>
      </c>
    </row>
    <row r="12" spans="1:117" s="106" customFormat="1" ht="15" customHeight="1">
      <c r="A12" s="53" t="s">
        <v>36</v>
      </c>
      <c r="B12" s="104">
        <v>100.03</v>
      </c>
      <c r="C12" s="104">
        <v>100.83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</row>
    <row r="13" spans="1:117" ht="15" customHeight="1">
      <c r="A13" s="53" t="s">
        <v>37</v>
      </c>
      <c r="B13" s="107">
        <v>100.02</v>
      </c>
      <c r="C13" s="107">
        <v>99.79</v>
      </c>
    </row>
    <row r="14" spans="1:117" ht="15" customHeight="1">
      <c r="A14" s="53" t="s">
        <v>38</v>
      </c>
      <c r="B14" s="107">
        <v>97.73</v>
      </c>
      <c r="C14" s="107">
        <v>100.51</v>
      </c>
    </row>
    <row r="15" spans="1:117" ht="15" customHeight="1">
      <c r="A15" s="53" t="s">
        <v>39</v>
      </c>
      <c r="B15" s="107">
        <v>100.02</v>
      </c>
      <c r="C15" s="107">
        <v>98.05</v>
      </c>
    </row>
    <row r="16" spans="1:117" ht="15" customHeight="1">
      <c r="A16" s="53" t="s">
        <v>40</v>
      </c>
      <c r="B16" s="107">
        <v>100.21</v>
      </c>
      <c r="C16" s="107">
        <v>104.32</v>
      </c>
    </row>
    <row r="17" spans="1:117" ht="15" customHeight="1">
      <c r="A17" s="108" t="s">
        <v>41</v>
      </c>
      <c r="B17" s="109">
        <v>101.15</v>
      </c>
      <c r="C17" s="109">
        <v>103.75</v>
      </c>
    </row>
    <row r="18" spans="1:117" s="110" customFormat="1" ht="15" customHeight="1">
      <c r="A18" s="53" t="s">
        <v>42</v>
      </c>
      <c r="B18" s="107">
        <v>100.93</v>
      </c>
      <c r="C18" s="107">
        <v>104.36</v>
      </c>
    </row>
    <row r="19" spans="1:117" ht="15" customHeight="1">
      <c r="A19" s="53" t="s">
        <v>43</v>
      </c>
      <c r="B19" s="107">
        <v>100.89</v>
      </c>
      <c r="C19" s="107">
        <v>97.31</v>
      </c>
    </row>
    <row r="20" spans="1:117" ht="15" customHeight="1">
      <c r="A20" s="53" t="s">
        <v>44</v>
      </c>
      <c r="B20" s="107">
        <v>99.96</v>
      </c>
      <c r="C20" s="107">
        <v>99.8</v>
      </c>
    </row>
    <row r="21" spans="1:117" ht="15" customHeight="1">
      <c r="A21" s="53" t="s">
        <v>45</v>
      </c>
      <c r="B21" s="107">
        <v>101.02</v>
      </c>
      <c r="C21" s="107">
        <v>98.31</v>
      </c>
    </row>
    <row r="22" spans="1:117" ht="15" customHeight="1">
      <c r="A22" s="53" t="s">
        <v>46</v>
      </c>
      <c r="B22" s="107">
        <v>100.6</v>
      </c>
      <c r="C22" s="107">
        <v>100.78</v>
      </c>
    </row>
    <row r="23" spans="1:117" ht="15" customHeight="1">
      <c r="A23" s="53" t="s">
        <v>47</v>
      </c>
      <c r="B23" s="107">
        <v>101.05</v>
      </c>
      <c r="C23" s="107">
        <v>98.62</v>
      </c>
    </row>
    <row r="24" spans="1:117" ht="27" customHeight="1">
      <c r="A24" s="53" t="s">
        <v>133</v>
      </c>
      <c r="B24" s="107">
        <v>100.33</v>
      </c>
      <c r="C24" s="107">
        <v>96.19</v>
      </c>
    </row>
    <row r="25" spans="1:117" ht="15.95" customHeight="1">
      <c r="A25" s="53" t="s">
        <v>49</v>
      </c>
      <c r="B25" s="107">
        <v>100.92</v>
      </c>
      <c r="C25" s="107">
        <v>99.86</v>
      </c>
    </row>
    <row r="26" spans="1:117" ht="15" customHeight="1">
      <c r="A26" s="53" t="s">
        <v>50</v>
      </c>
      <c r="B26" s="107">
        <v>100.78</v>
      </c>
      <c r="C26" s="107">
        <v>107.95</v>
      </c>
    </row>
    <row r="27" spans="1:117" ht="15" customHeight="1">
      <c r="A27" s="53" t="s">
        <v>51</v>
      </c>
      <c r="B27" s="107">
        <v>99.57</v>
      </c>
      <c r="C27" s="107">
        <v>111.33</v>
      </c>
    </row>
    <row r="28" spans="1:117" ht="15" customHeight="1">
      <c r="A28" s="53" t="s">
        <v>52</v>
      </c>
      <c r="B28" s="107">
        <v>100.27</v>
      </c>
      <c r="C28" s="107">
        <v>104.25</v>
      </c>
    </row>
    <row r="29" spans="1:117" s="111" customFormat="1" ht="15" customHeight="1">
      <c r="A29" s="53" t="s">
        <v>53</v>
      </c>
      <c r="B29" s="107">
        <v>100.27</v>
      </c>
      <c r="C29" s="107">
        <v>99.6</v>
      </c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</row>
    <row r="30" spans="1:117" ht="15" customHeight="1">
      <c r="A30" s="53" t="s">
        <v>54</v>
      </c>
      <c r="B30" s="107">
        <v>101.2</v>
      </c>
      <c r="C30" s="107">
        <v>107.35</v>
      </c>
    </row>
    <row r="31" spans="1:117" ht="15" customHeight="1">
      <c r="A31" s="53" t="s">
        <v>55</v>
      </c>
      <c r="B31" s="107">
        <v>100.56</v>
      </c>
      <c r="C31" s="107">
        <v>102.97</v>
      </c>
    </row>
    <row r="32" spans="1:117" ht="15" customHeight="1">
      <c r="A32" s="53" t="s">
        <v>56</v>
      </c>
      <c r="B32" s="107">
        <v>100.87</v>
      </c>
      <c r="C32" s="107">
        <v>111.43</v>
      </c>
    </row>
    <row r="33" spans="1:3" ht="15" customHeight="1">
      <c r="A33" s="53" t="s">
        <v>134</v>
      </c>
      <c r="B33" s="107">
        <v>100.5</v>
      </c>
      <c r="C33" s="107">
        <v>103.51</v>
      </c>
    </row>
    <row r="34" spans="1:3" ht="15" customHeight="1">
      <c r="A34" s="53" t="s">
        <v>135</v>
      </c>
      <c r="B34" s="107">
        <v>102.23</v>
      </c>
      <c r="C34" s="107">
        <v>113.95</v>
      </c>
    </row>
    <row r="35" spans="1:3" ht="15" customHeight="1">
      <c r="A35" s="53" t="s">
        <v>59</v>
      </c>
      <c r="B35" s="107">
        <v>100.45</v>
      </c>
      <c r="C35" s="107">
        <v>109.09</v>
      </c>
    </row>
    <row r="36" spans="1:3" ht="15" customHeight="1">
      <c r="A36" s="53" t="s">
        <v>60</v>
      </c>
      <c r="B36" s="107">
        <v>100.4</v>
      </c>
      <c r="C36" s="107">
        <v>110.41</v>
      </c>
    </row>
    <row r="37" spans="1:3" s="110" customFormat="1" ht="15" customHeight="1">
      <c r="A37" s="53" t="s">
        <v>61</v>
      </c>
      <c r="B37" s="107">
        <v>102.59</v>
      </c>
      <c r="C37" s="107">
        <v>107.5</v>
      </c>
    </row>
    <row r="38" spans="1:3" s="110" customFormat="1" ht="15" customHeight="1">
      <c r="A38" s="53" t="s">
        <v>62</v>
      </c>
      <c r="B38" s="107">
        <v>101.97</v>
      </c>
      <c r="C38" s="107">
        <v>108.93</v>
      </c>
    </row>
    <row r="39" spans="1:3" ht="15" customHeight="1">
      <c r="A39" s="53" t="s">
        <v>63</v>
      </c>
      <c r="B39" s="107">
        <v>101.41</v>
      </c>
      <c r="C39" s="107">
        <v>95.15</v>
      </c>
    </row>
    <row r="40" spans="1:3" ht="15" customHeight="1">
      <c r="A40" s="53" t="s">
        <v>64</v>
      </c>
      <c r="B40" s="107">
        <v>101.82</v>
      </c>
      <c r="C40" s="107">
        <v>111.59</v>
      </c>
    </row>
    <row r="41" spans="1:3" ht="15" customHeight="1">
      <c r="A41" s="53" t="s">
        <v>65</v>
      </c>
      <c r="B41" s="107">
        <v>99.75</v>
      </c>
      <c r="C41" s="107">
        <v>109.26</v>
      </c>
    </row>
    <row r="42" spans="1:3" ht="15" customHeight="1">
      <c r="A42" s="112" t="s">
        <v>66</v>
      </c>
      <c r="B42" s="109">
        <v>100.09</v>
      </c>
      <c r="C42" s="109">
        <v>102.22</v>
      </c>
    </row>
    <row r="43" spans="1:3" ht="27" customHeight="1">
      <c r="A43" s="112" t="s">
        <v>67</v>
      </c>
      <c r="B43" s="113">
        <v>100.2</v>
      </c>
      <c r="C43" s="113">
        <v>103.9</v>
      </c>
    </row>
    <row r="44" spans="1:3" ht="15" customHeight="1">
      <c r="A44" s="53" t="s">
        <v>68</v>
      </c>
      <c r="B44" s="107">
        <v>100.36</v>
      </c>
      <c r="C44" s="107">
        <v>102.64</v>
      </c>
    </row>
    <row r="45" spans="1:3" ht="15" customHeight="1">
      <c r="A45" s="53" t="s">
        <v>69</v>
      </c>
      <c r="B45" s="107">
        <v>99.79</v>
      </c>
      <c r="C45" s="107">
        <v>117.59</v>
      </c>
    </row>
    <row r="46" spans="1:3" ht="15" customHeight="1">
      <c r="A46" s="53" t="s">
        <v>136</v>
      </c>
      <c r="B46" s="107">
        <v>100.17</v>
      </c>
      <c r="C46" s="107">
        <v>102.08</v>
      </c>
    </row>
    <row r="47" spans="1:3" ht="15" customHeight="1">
      <c r="A47" s="53" t="s">
        <v>137</v>
      </c>
      <c r="B47" s="107">
        <v>99.08</v>
      </c>
      <c r="C47" s="107">
        <v>242.7</v>
      </c>
    </row>
    <row r="48" spans="1:3" ht="15.95" customHeight="1">
      <c r="A48" s="114"/>
    </row>
    <row r="49" spans="1:1" ht="15.95" customHeight="1">
      <c r="A49" s="114"/>
    </row>
    <row r="50" spans="1:1" ht="15.95" customHeight="1">
      <c r="A50" s="114"/>
    </row>
    <row r="51" spans="1:1" ht="16.5" customHeight="1">
      <c r="A51" s="114"/>
    </row>
    <row r="52" spans="1:1" ht="16.5" customHeight="1">
      <c r="A52" s="114"/>
    </row>
    <row r="53" spans="1:1" ht="16.5" customHeight="1">
      <c r="A53" s="114"/>
    </row>
    <row r="54" spans="1:1" ht="16.5" customHeight="1">
      <c r="A54" s="114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workbookViewId="0">
      <selection activeCell="B26" sqref="B26"/>
    </sheetView>
  </sheetViews>
  <sheetFormatPr defaultColWidth="9.140625" defaultRowHeight="15"/>
  <cols>
    <col min="1" max="1" width="31.42578125" style="122" customWidth="1"/>
    <col min="2" max="3" width="26" style="122" customWidth="1"/>
    <col min="4" max="16384" width="9.140625" style="122"/>
  </cols>
  <sheetData>
    <row r="1" spans="1:3" s="91" customFormat="1" ht="20.100000000000001" customHeight="1">
      <c r="A1" s="115" t="s">
        <v>138</v>
      </c>
      <c r="B1" s="116"/>
      <c r="C1" s="116"/>
    </row>
    <row r="2" spans="1:3" s="91" customFormat="1" ht="20.100000000000001" customHeight="1">
      <c r="A2" s="90" t="s">
        <v>139</v>
      </c>
      <c r="B2" s="90"/>
      <c r="C2" s="90"/>
    </row>
    <row r="3" spans="1:3" s="91" customFormat="1" ht="12" customHeight="1">
      <c r="A3" s="92"/>
      <c r="C3" s="93" t="s">
        <v>23</v>
      </c>
    </row>
    <row r="4" spans="1:3" s="96" customFormat="1" ht="18" customHeight="1">
      <c r="A4" s="94"/>
      <c r="B4" s="95" t="s">
        <v>140</v>
      </c>
      <c r="C4" s="95" t="s">
        <v>140</v>
      </c>
    </row>
    <row r="5" spans="1:3" s="96" customFormat="1" ht="18" customHeight="1">
      <c r="A5" s="97"/>
      <c r="B5" s="117" t="s">
        <v>450</v>
      </c>
      <c r="C5" s="117" t="s">
        <v>450</v>
      </c>
    </row>
    <row r="6" spans="1:3" s="96" customFormat="1" ht="18" customHeight="1">
      <c r="A6" s="97"/>
      <c r="B6" s="100" t="s">
        <v>141</v>
      </c>
      <c r="C6" s="100" t="s">
        <v>142</v>
      </c>
    </row>
    <row r="7" spans="1:3" s="96" customFormat="1" ht="15" customHeight="1">
      <c r="A7" s="97"/>
      <c r="B7" s="98"/>
      <c r="C7" s="98"/>
    </row>
    <row r="8" spans="1:3" s="91" customFormat="1" ht="19.5" customHeight="1">
      <c r="A8" s="118" t="s">
        <v>143</v>
      </c>
      <c r="B8" s="119">
        <v>101.07</v>
      </c>
      <c r="C8" s="119">
        <v>103.63</v>
      </c>
    </row>
    <row r="9" spans="1:3" ht="19.5" customHeight="1">
      <c r="A9" s="120" t="s">
        <v>144</v>
      </c>
      <c r="B9" s="121">
        <v>100.62</v>
      </c>
      <c r="C9" s="121">
        <v>99.96</v>
      </c>
    </row>
    <row r="10" spans="1:3" ht="19.5" customHeight="1">
      <c r="A10" s="120" t="s">
        <v>145</v>
      </c>
      <c r="B10" s="121">
        <v>102.07</v>
      </c>
      <c r="C10" s="121">
        <v>113.05</v>
      </c>
    </row>
    <row r="11" spans="1:3" ht="19.5" customHeight="1">
      <c r="A11" s="120" t="s">
        <v>146</v>
      </c>
      <c r="B11" s="121">
        <v>101.25</v>
      </c>
      <c r="C11" s="121">
        <v>102.92</v>
      </c>
    </row>
    <row r="12" spans="1:3" ht="19.5" customHeight="1">
      <c r="A12" s="120" t="s">
        <v>147</v>
      </c>
      <c r="B12" s="121">
        <v>101.21</v>
      </c>
      <c r="C12" s="121">
        <v>105.24</v>
      </c>
    </row>
    <row r="13" spans="1:3" ht="19.5" customHeight="1">
      <c r="A13" s="120" t="s">
        <v>148</v>
      </c>
      <c r="B13" s="121">
        <v>101</v>
      </c>
      <c r="C13" s="121">
        <v>104.16</v>
      </c>
    </row>
    <row r="14" spans="1:3" ht="19.5" customHeight="1">
      <c r="A14" s="120" t="s">
        <v>149</v>
      </c>
      <c r="B14" s="121">
        <v>101.33</v>
      </c>
      <c r="C14" s="121">
        <v>102.92</v>
      </c>
    </row>
    <row r="15" spans="1:3" ht="19.5" customHeight="1">
      <c r="A15" s="120" t="s">
        <v>150</v>
      </c>
      <c r="B15" s="121">
        <v>99.91</v>
      </c>
      <c r="C15" s="121">
        <v>100.97</v>
      </c>
    </row>
    <row r="16" spans="1:3" ht="19.5" customHeight="1">
      <c r="A16" s="120" t="s">
        <v>151</v>
      </c>
      <c r="B16" s="121">
        <v>101</v>
      </c>
      <c r="C16" s="121">
        <v>91.76</v>
      </c>
    </row>
    <row r="17" spans="1:3" ht="19.5" customHeight="1">
      <c r="A17" s="120" t="s">
        <v>152</v>
      </c>
      <c r="B17" s="121">
        <v>100.5</v>
      </c>
      <c r="C17" s="121">
        <v>112.25</v>
      </c>
    </row>
    <row r="18" spans="1:3" ht="19.5" customHeight="1">
      <c r="A18" s="120" t="s">
        <v>153</v>
      </c>
      <c r="B18" s="121">
        <v>100.71</v>
      </c>
      <c r="C18" s="121">
        <v>100.4</v>
      </c>
    </row>
    <row r="19" spans="1:3" ht="19.5" customHeight="1">
      <c r="A19" s="120" t="s">
        <v>154</v>
      </c>
      <c r="B19" s="121">
        <v>100.66</v>
      </c>
      <c r="C19" s="121">
        <v>103.32</v>
      </c>
    </row>
    <row r="20" spans="1:3" ht="19.5" customHeight="1">
      <c r="A20" s="120" t="s">
        <v>155</v>
      </c>
      <c r="B20" s="121">
        <v>100.48</v>
      </c>
      <c r="C20" s="121">
        <v>110.37</v>
      </c>
    </row>
    <row r="21" spans="1:3" ht="19.5" customHeight="1">
      <c r="A21" s="120" t="s">
        <v>156</v>
      </c>
      <c r="B21" s="121">
        <v>100.62</v>
      </c>
      <c r="C21" s="121">
        <v>118.13</v>
      </c>
    </row>
    <row r="22" spans="1:3" ht="19.5" customHeight="1">
      <c r="A22" s="120" t="s">
        <v>157</v>
      </c>
      <c r="B22" s="121">
        <v>100.16</v>
      </c>
      <c r="C22" s="121">
        <v>104.35</v>
      </c>
    </row>
    <row r="23" spans="1:3" ht="19.5" customHeight="1">
      <c r="A23" s="120" t="s">
        <v>158</v>
      </c>
      <c r="B23" s="121">
        <v>99.72</v>
      </c>
      <c r="C23" s="121">
        <v>98.72</v>
      </c>
    </row>
    <row r="24" spans="1:3" ht="19.5" customHeight="1">
      <c r="A24" s="120" t="s">
        <v>159</v>
      </c>
      <c r="B24" s="121">
        <v>99.23</v>
      </c>
      <c r="C24" s="121">
        <v>97.1</v>
      </c>
    </row>
    <row r="25" spans="1:3" ht="19.5" customHeight="1">
      <c r="A25" s="120" t="s">
        <v>160</v>
      </c>
      <c r="B25" s="121">
        <v>100.82</v>
      </c>
      <c r="C25" s="121">
        <v>116.62</v>
      </c>
    </row>
    <row r="26" spans="1:3" ht="19.5" customHeight="1">
      <c r="A26" s="120" t="s">
        <v>161</v>
      </c>
      <c r="B26" s="121">
        <v>109.28</v>
      </c>
      <c r="C26" s="121">
        <v>155.37</v>
      </c>
    </row>
    <row r="27" spans="1:3" ht="19.5" customHeight="1">
      <c r="A27" s="120" t="s">
        <v>162</v>
      </c>
      <c r="B27" s="121">
        <v>100.38</v>
      </c>
      <c r="C27" s="121">
        <v>99.77</v>
      </c>
    </row>
    <row r="28" spans="1:3" ht="19.5" customHeight="1">
      <c r="A28" s="120" t="s">
        <v>163</v>
      </c>
      <c r="B28" s="121">
        <v>100.67</v>
      </c>
      <c r="C28" s="121">
        <v>110.1</v>
      </c>
    </row>
    <row r="29" spans="1:3" ht="18.399999999999999" customHeight="1">
      <c r="A29" s="120" t="s">
        <v>164</v>
      </c>
      <c r="B29" s="121">
        <v>100.58</v>
      </c>
      <c r="C29" s="121">
        <v>99.41</v>
      </c>
    </row>
    <row r="30" spans="1:3" ht="18.399999999999999" customHeight="1">
      <c r="A30" s="120" t="s">
        <v>165</v>
      </c>
      <c r="B30" s="121">
        <v>100.46</v>
      </c>
      <c r="C30" s="121">
        <v>101.94</v>
      </c>
    </row>
    <row r="31" spans="1:3" ht="18.399999999999999" customHeight="1">
      <c r="A31" s="120" t="s">
        <v>166</v>
      </c>
      <c r="B31" s="121">
        <v>100.73</v>
      </c>
      <c r="C31" s="121">
        <v>96.32</v>
      </c>
    </row>
    <row r="32" spans="1:3" ht="18.399999999999999" customHeight="1">
      <c r="A32" s="120" t="s">
        <v>167</v>
      </c>
      <c r="B32" s="121">
        <v>101.35</v>
      </c>
      <c r="C32" s="121">
        <v>110.18</v>
      </c>
    </row>
    <row r="33" spans="1:3" ht="18.399999999999999" customHeight="1">
      <c r="A33" s="120" t="s">
        <v>168</v>
      </c>
      <c r="B33" s="121">
        <v>100.3</v>
      </c>
      <c r="C33" s="121">
        <v>99.6</v>
      </c>
    </row>
    <row r="34" spans="1:3" ht="18.399999999999999" customHeight="1">
      <c r="A34" s="120" t="s">
        <v>169</v>
      </c>
      <c r="B34" s="121">
        <v>102.98</v>
      </c>
      <c r="C34" s="121">
        <v>108.74</v>
      </c>
    </row>
    <row r="35" spans="1:3" ht="18.399999999999999" customHeight="1">
      <c r="A35" s="120" t="s">
        <v>170</v>
      </c>
      <c r="B35" s="121">
        <v>101.4</v>
      </c>
      <c r="C35" s="121">
        <v>101.9</v>
      </c>
    </row>
    <row r="36" spans="1:3" ht="18.399999999999999" customHeight="1">
      <c r="A36" s="120" t="s">
        <v>171</v>
      </c>
      <c r="B36" s="121">
        <v>100.68</v>
      </c>
      <c r="C36" s="121">
        <v>98.37</v>
      </c>
    </row>
    <row r="37" spans="1:3" ht="18.399999999999999" customHeight="1">
      <c r="A37" s="120" t="s">
        <v>172</v>
      </c>
      <c r="B37" s="121">
        <v>101.1</v>
      </c>
      <c r="C37" s="121">
        <v>102.18</v>
      </c>
    </row>
    <row r="38" spans="1:3" ht="18.399999999999999" customHeight="1">
      <c r="A38" s="120" t="s">
        <v>173</v>
      </c>
      <c r="B38" s="121">
        <v>100.81</v>
      </c>
      <c r="C38" s="121">
        <v>102.23</v>
      </c>
    </row>
    <row r="39" spans="1:3" ht="18.399999999999999" customHeight="1">
      <c r="A39" s="120" t="s">
        <v>174</v>
      </c>
      <c r="B39" s="121">
        <v>101.67</v>
      </c>
      <c r="C39" s="121">
        <v>99.53</v>
      </c>
    </row>
    <row r="40" spans="1:3" ht="18.399999999999999" customHeight="1">
      <c r="A40" s="120" t="s">
        <v>175</v>
      </c>
      <c r="B40" s="121">
        <v>101.48</v>
      </c>
      <c r="C40" s="121">
        <v>105.29</v>
      </c>
    </row>
    <row r="41" spans="1:3" ht="18.399999999999999" customHeight="1">
      <c r="A41" s="120" t="s">
        <v>176</v>
      </c>
      <c r="B41" s="121">
        <v>101.66</v>
      </c>
      <c r="C41" s="121">
        <v>114.87</v>
      </c>
    </row>
    <row r="42" spans="1:3" ht="18.399999999999999" customHeight="1">
      <c r="A42" s="120" t="s">
        <v>177</v>
      </c>
      <c r="B42" s="121">
        <v>100.48</v>
      </c>
      <c r="C42" s="121">
        <v>100.57</v>
      </c>
    </row>
  </sheetData>
  <pageMargins left="0.78740157480314998" right="0.47244094488188998" top="0.74803149606299202" bottom="0.47244094488188998" header="0.43307086614173201" footer="0.31496062992126"/>
  <pageSetup paperSize="9" scale="95" firstPageNumber="33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opLeftCell="B1" zoomScaleNormal="100" workbookViewId="0">
      <selection activeCell="B26" sqref="B26"/>
    </sheetView>
  </sheetViews>
  <sheetFormatPr defaultColWidth="7.5703125" defaultRowHeight="14.25"/>
  <cols>
    <col min="1" max="1" width="37.140625" style="395" customWidth="1"/>
    <col min="2" max="3" width="9.42578125" style="395" customWidth="1"/>
    <col min="4" max="4" width="9.28515625" style="395" customWidth="1"/>
    <col min="5" max="5" width="8.7109375" style="395" customWidth="1"/>
    <col min="6" max="6" width="9.5703125" style="395" customWidth="1"/>
    <col min="7" max="7" width="11.28515625" style="395" customWidth="1"/>
    <col min="8" max="8" width="7.5703125" style="395" customWidth="1"/>
    <col min="9" max="9" width="9.42578125" style="395" hidden="1" customWidth="1"/>
    <col min="10" max="10" width="10.5703125" style="395" hidden="1" customWidth="1"/>
    <col min="11" max="11" width="3.140625" style="395" hidden="1" customWidth="1"/>
    <col min="12" max="16" width="7.5703125" style="395" hidden="1" customWidth="1"/>
    <col min="17" max="17" width="0" style="395" hidden="1" customWidth="1"/>
    <col min="18" max="16384" width="7.5703125" style="395"/>
  </cols>
  <sheetData>
    <row r="1" spans="1:17" s="360" customFormat="1" ht="20.100000000000001" customHeight="1">
      <c r="A1" s="359" t="s">
        <v>396</v>
      </c>
    </row>
    <row r="2" spans="1:17" s="362" customFormat="1" ht="20.100000000000001" customHeight="1">
      <c r="A2" s="361"/>
    </row>
    <row r="3" spans="1:17" s="364" customFormat="1" ht="20.100000000000001" customHeight="1">
      <c r="A3" s="363"/>
      <c r="E3" s="365"/>
      <c r="F3" s="366"/>
      <c r="L3" s="367" t="s">
        <v>186</v>
      </c>
      <c r="M3" s="368" t="s">
        <v>397</v>
      </c>
      <c r="N3" s="368" t="s">
        <v>398</v>
      </c>
    </row>
    <row r="4" spans="1:17" s="373" customFormat="1" ht="16.899999999999999" customHeight="1">
      <c r="A4" s="369"/>
      <c r="B4" s="370" t="s">
        <v>222</v>
      </c>
      <c r="C4" s="370" t="s">
        <v>181</v>
      </c>
      <c r="D4" s="371" t="s">
        <v>182</v>
      </c>
      <c r="E4" s="466" t="s">
        <v>399</v>
      </c>
      <c r="F4" s="466"/>
      <c r="G4" s="372" t="s">
        <v>182</v>
      </c>
      <c r="I4" s="370" t="s">
        <v>181</v>
      </c>
      <c r="J4" s="371" t="s">
        <v>182</v>
      </c>
      <c r="L4" s="436">
        <f>(D10+D14)/1000</f>
        <v>119.447</v>
      </c>
      <c r="M4" s="375">
        <f>L4/L5*100-100</f>
        <v>32.794138900932779</v>
      </c>
      <c r="N4" s="376">
        <f>L4/4</f>
        <v>29.861750000000001</v>
      </c>
    </row>
    <row r="5" spans="1:17" s="373" customFormat="1" ht="16.899999999999999" customHeight="1">
      <c r="B5" s="377" t="s">
        <v>79</v>
      </c>
      <c r="C5" s="377" t="s">
        <v>79</v>
      </c>
      <c r="D5" s="377" t="s">
        <v>79</v>
      </c>
      <c r="E5" s="467" t="s">
        <v>400</v>
      </c>
      <c r="F5" s="467"/>
      <c r="G5" s="378" t="s">
        <v>27</v>
      </c>
      <c r="I5" s="377" t="s">
        <v>79</v>
      </c>
      <c r="J5" s="377" t="s">
        <v>79</v>
      </c>
      <c r="L5" s="379">
        <f>(J10+J14)/1000</f>
        <v>89.948999999999998</v>
      </c>
      <c r="M5" s="379"/>
      <c r="N5" s="379"/>
    </row>
    <row r="6" spans="1:17" s="373" customFormat="1" ht="16.899999999999999" customHeight="1">
      <c r="B6" s="377">
        <v>2026</v>
      </c>
      <c r="C6" s="377">
        <v>2026</v>
      </c>
      <c r="D6" s="377">
        <v>2026</v>
      </c>
      <c r="E6" s="380" t="s">
        <v>222</v>
      </c>
      <c r="F6" s="380" t="s">
        <v>181</v>
      </c>
      <c r="G6" s="378" t="s">
        <v>28</v>
      </c>
      <c r="I6" s="377">
        <v>2025</v>
      </c>
      <c r="J6" s="377">
        <v>2025</v>
      </c>
      <c r="N6" s="379"/>
    </row>
    <row r="7" spans="1:17" s="373" customFormat="1" ht="16.899999999999999" customHeight="1">
      <c r="B7" s="377"/>
      <c r="C7" s="377"/>
      <c r="D7" s="377"/>
      <c r="E7" s="380" t="s">
        <v>79</v>
      </c>
      <c r="F7" s="380" t="s">
        <v>79</v>
      </c>
      <c r="G7" s="378" t="s">
        <v>204</v>
      </c>
      <c r="I7" s="377"/>
      <c r="J7" s="377"/>
      <c r="L7" s="374">
        <f>SUM(D15:D17)/1000</f>
        <v>108.88500000000001</v>
      </c>
      <c r="M7" s="379">
        <f>L7/L8*100-100</f>
        <v>12.807310174777015</v>
      </c>
      <c r="N7" s="376">
        <f>L7/4</f>
        <v>27.221250000000001</v>
      </c>
    </row>
    <row r="8" spans="1:17" s="373" customFormat="1" ht="16.899999999999999" customHeight="1">
      <c r="B8" s="381"/>
      <c r="C8" s="381"/>
      <c r="D8" s="381"/>
      <c r="E8" s="382">
        <v>2026</v>
      </c>
      <c r="F8" s="382">
        <v>2025</v>
      </c>
      <c r="G8" s="383" t="s">
        <v>401</v>
      </c>
      <c r="I8" s="381"/>
      <c r="J8" s="381"/>
      <c r="L8" s="379">
        <f>SUM(J15:J17)/1000</f>
        <v>96.522999999999996</v>
      </c>
    </row>
    <row r="9" spans="1:17" s="373" customFormat="1" ht="15.95" customHeight="1">
      <c r="B9" s="384"/>
      <c r="C9" s="384"/>
      <c r="D9" s="384"/>
      <c r="I9" s="384"/>
      <c r="J9" s="384"/>
    </row>
    <row r="10" spans="1:17" s="373" customFormat="1" ht="30" customHeight="1">
      <c r="A10" s="385" t="s">
        <v>402</v>
      </c>
      <c r="B10" s="386">
        <v>21951</v>
      </c>
      <c r="C10" s="386">
        <v>20395</v>
      </c>
      <c r="D10" s="386">
        <v>77817</v>
      </c>
      <c r="E10" s="387">
        <f t="shared" ref="E10:E17" si="0">C10/B10*100</f>
        <v>92.91148467040226</v>
      </c>
      <c r="F10" s="387">
        <f t="shared" ref="F10:G17" si="1">C10/I10*100</f>
        <v>133.93091673233516</v>
      </c>
      <c r="G10" s="387">
        <f t="shared" si="1"/>
        <v>150.72635004261255</v>
      </c>
      <c r="H10" s="379"/>
      <c r="I10" s="388">
        <v>15228</v>
      </c>
      <c r="J10" s="388">
        <v>51628</v>
      </c>
      <c r="L10" s="379">
        <f>E10-100</f>
        <v>-7.0885153295977403</v>
      </c>
      <c r="M10" s="379">
        <f>F10-100</f>
        <v>33.930916732335163</v>
      </c>
      <c r="N10" s="379">
        <f t="shared" ref="L10:N17" si="2">G10-100</f>
        <v>50.726350042612552</v>
      </c>
      <c r="P10" s="379">
        <f>C10/1000</f>
        <v>20.395</v>
      </c>
      <c r="Q10" s="379">
        <f>D10/1000</f>
        <v>77.816999999999993</v>
      </c>
    </row>
    <row r="11" spans="1:17" s="373" customFormat="1" ht="30" customHeight="1">
      <c r="A11" s="385" t="s">
        <v>403</v>
      </c>
      <c r="B11" s="386">
        <v>224903.56056844606</v>
      </c>
      <c r="C11" s="386">
        <v>246758.41519623002</v>
      </c>
      <c r="D11" s="386">
        <v>785352.06717810512</v>
      </c>
      <c r="E11" s="387">
        <f t="shared" si="0"/>
        <v>109.7174338069818</v>
      </c>
      <c r="F11" s="387">
        <f t="shared" si="1"/>
        <v>184.63860345113139</v>
      </c>
      <c r="G11" s="387">
        <f t="shared" si="1"/>
        <v>160.14650755269315</v>
      </c>
      <c r="H11" s="389"/>
      <c r="I11" s="388">
        <v>133644</v>
      </c>
      <c r="J11" s="388">
        <v>490396</v>
      </c>
      <c r="L11" s="379">
        <f t="shared" si="2"/>
        <v>9.717433806981802</v>
      </c>
      <c r="M11" s="379">
        <f t="shared" si="2"/>
        <v>84.638603451131388</v>
      </c>
      <c r="N11" s="379">
        <f t="shared" si="2"/>
        <v>60.146507552693151</v>
      </c>
      <c r="P11" s="379">
        <f t="shared" ref="P11:Q17" si="3">C11/1000</f>
        <v>246.75841519623003</v>
      </c>
      <c r="Q11" s="379">
        <f t="shared" si="3"/>
        <v>785.35206717810513</v>
      </c>
    </row>
    <row r="12" spans="1:17" s="373" customFormat="1" ht="30" customHeight="1">
      <c r="A12" s="385" t="s">
        <v>404</v>
      </c>
      <c r="B12" s="386">
        <v>98392</v>
      </c>
      <c r="C12" s="386">
        <v>90977</v>
      </c>
      <c r="D12" s="386">
        <v>356906</v>
      </c>
      <c r="E12" s="387">
        <f>C12/B12*100</f>
        <v>92.463818196601352</v>
      </c>
      <c r="F12" s="387">
        <f>C12/I12*100</f>
        <v>71.302500920896918</v>
      </c>
      <c r="G12" s="387">
        <f t="shared" si="1"/>
        <v>100.31310428565004</v>
      </c>
      <c r="H12" s="379"/>
      <c r="I12" s="390">
        <v>127593</v>
      </c>
      <c r="J12" s="390">
        <v>355792</v>
      </c>
      <c r="L12" s="379">
        <f t="shared" si="2"/>
        <v>-7.5361818033986481</v>
      </c>
      <c r="M12" s="379">
        <f t="shared" si="2"/>
        <v>-28.697499079103082</v>
      </c>
      <c r="N12" s="379">
        <f t="shared" si="2"/>
        <v>0.31310428565004145</v>
      </c>
      <c r="P12" s="379">
        <f t="shared" si="3"/>
        <v>90.977000000000004</v>
      </c>
      <c r="Q12" s="379">
        <f t="shared" si="3"/>
        <v>356.90600000000001</v>
      </c>
    </row>
    <row r="13" spans="1:17" s="373" customFormat="1" ht="30" customHeight="1">
      <c r="A13" s="391" t="s">
        <v>405</v>
      </c>
      <c r="B13" s="392">
        <f>B11/B10</f>
        <v>10.24570910520915</v>
      </c>
      <c r="C13" s="392">
        <f t="shared" ref="C13:D13" si="4">C11/C10</f>
        <v>12.098966177799952</v>
      </c>
      <c r="D13" s="392">
        <f t="shared" si="4"/>
        <v>10.092294321010899</v>
      </c>
      <c r="E13" s="387">
        <f t="shared" si="0"/>
        <v>118.08812892851471</v>
      </c>
      <c r="F13" s="387">
        <f t="shared" si="1"/>
        <v>137.86107640862119</v>
      </c>
      <c r="G13" s="387">
        <f t="shared" si="1"/>
        <v>106.24984119061955</v>
      </c>
      <c r="H13" s="379"/>
      <c r="I13" s="392">
        <f t="shared" ref="I13:J13" si="5">I11/I10</f>
        <v>8.7762017336485414</v>
      </c>
      <c r="J13" s="392">
        <f t="shared" si="5"/>
        <v>9.4986441465871234</v>
      </c>
      <c r="L13" s="379">
        <f t="shared" si="2"/>
        <v>18.088128928514706</v>
      </c>
      <c r="M13" s="379">
        <f t="shared" si="2"/>
        <v>37.861076408621187</v>
      </c>
      <c r="N13" s="379">
        <f t="shared" si="2"/>
        <v>6.2498411906195486</v>
      </c>
      <c r="P13" s="379">
        <f t="shared" si="3"/>
        <v>1.2098966177799951E-2</v>
      </c>
      <c r="Q13" s="379">
        <f t="shared" si="3"/>
        <v>1.0092294321010898E-2</v>
      </c>
    </row>
    <row r="14" spans="1:17" s="373" customFormat="1" ht="30" customHeight="1">
      <c r="A14" s="385" t="s">
        <v>406</v>
      </c>
      <c r="B14" s="386">
        <v>7911</v>
      </c>
      <c r="C14" s="386">
        <v>9477</v>
      </c>
      <c r="D14" s="386">
        <v>41630</v>
      </c>
      <c r="E14" s="387">
        <f t="shared" si="0"/>
        <v>119.79522184300342</v>
      </c>
      <c r="F14" s="387">
        <f t="shared" si="1"/>
        <v>105.13645440426005</v>
      </c>
      <c r="G14" s="387">
        <f t="shared" si="1"/>
        <v>108.63495211502831</v>
      </c>
      <c r="H14" s="379"/>
      <c r="I14" s="386">
        <v>9014</v>
      </c>
      <c r="J14" s="386">
        <v>38321</v>
      </c>
      <c r="L14" s="379">
        <f t="shared" si="2"/>
        <v>19.795221843003418</v>
      </c>
      <c r="M14" s="379">
        <f>F14-100</f>
        <v>5.13645440426005</v>
      </c>
      <c r="N14" s="379">
        <f t="shared" si="2"/>
        <v>8.6349521150283124</v>
      </c>
      <c r="P14" s="379">
        <f t="shared" si="3"/>
        <v>9.4770000000000003</v>
      </c>
      <c r="Q14" s="379">
        <f t="shared" si="3"/>
        <v>41.63</v>
      </c>
    </row>
    <row r="15" spans="1:17" s="393" customFormat="1" ht="30" customHeight="1">
      <c r="A15" s="391" t="s">
        <v>407</v>
      </c>
      <c r="B15" s="386">
        <v>5059</v>
      </c>
      <c r="C15" s="386">
        <v>8863</v>
      </c>
      <c r="D15" s="386">
        <v>72211</v>
      </c>
      <c r="E15" s="387">
        <f t="shared" si="0"/>
        <v>175.1927258351453</v>
      </c>
      <c r="F15" s="387">
        <f t="shared" si="1"/>
        <v>123.37138084632517</v>
      </c>
      <c r="G15" s="387">
        <f t="shared" si="1"/>
        <v>105.0708611006024</v>
      </c>
      <c r="H15" s="379"/>
      <c r="I15" s="386">
        <v>7184</v>
      </c>
      <c r="J15" s="386">
        <v>68726</v>
      </c>
      <c r="L15" s="379">
        <f t="shared" si="2"/>
        <v>75.192725835145296</v>
      </c>
      <c r="M15" s="379">
        <f t="shared" si="2"/>
        <v>23.371380846325167</v>
      </c>
      <c r="N15" s="379">
        <f t="shared" si="2"/>
        <v>5.0708611006024</v>
      </c>
      <c r="P15" s="379">
        <f t="shared" si="3"/>
        <v>8.8629999999999995</v>
      </c>
      <c r="Q15" s="379">
        <f t="shared" si="3"/>
        <v>72.210999999999999</v>
      </c>
    </row>
    <row r="16" spans="1:17" s="393" customFormat="1" ht="30" customHeight="1">
      <c r="A16" s="391" t="s">
        <v>408</v>
      </c>
      <c r="B16" s="386">
        <v>6304</v>
      </c>
      <c r="C16" s="386">
        <v>5388</v>
      </c>
      <c r="D16" s="386">
        <v>21484</v>
      </c>
      <c r="E16" s="387">
        <f t="shared" si="0"/>
        <v>85.469543147208128</v>
      </c>
      <c r="F16" s="387">
        <f t="shared" si="1"/>
        <v>59.939926576927363</v>
      </c>
      <c r="G16" s="387">
        <f t="shared" si="1"/>
        <v>106.60976578007147</v>
      </c>
      <c r="H16" s="379"/>
      <c r="I16" s="386">
        <v>8989</v>
      </c>
      <c r="J16" s="386">
        <v>20152</v>
      </c>
      <c r="L16" s="379">
        <f t="shared" si="2"/>
        <v>-14.530456852791872</v>
      </c>
      <c r="M16" s="379">
        <f t="shared" si="2"/>
        <v>-40.060073423072637</v>
      </c>
      <c r="N16" s="379">
        <f t="shared" si="2"/>
        <v>6.60976578007147</v>
      </c>
      <c r="P16" s="379">
        <f t="shared" si="3"/>
        <v>5.3879999999999999</v>
      </c>
      <c r="Q16" s="379">
        <f t="shared" si="3"/>
        <v>21.484000000000002</v>
      </c>
    </row>
    <row r="17" spans="1:17" s="393" customFormat="1" ht="30" customHeight="1">
      <c r="A17" s="385" t="s">
        <v>409</v>
      </c>
      <c r="B17" s="386">
        <v>3818</v>
      </c>
      <c r="C17" s="386">
        <v>3473</v>
      </c>
      <c r="D17" s="386">
        <v>15190</v>
      </c>
      <c r="E17" s="387">
        <f t="shared" si="0"/>
        <v>90.963855421686745</v>
      </c>
      <c r="F17" s="387">
        <f t="shared" si="1"/>
        <v>198.45714285714286</v>
      </c>
      <c r="G17" s="387">
        <f t="shared" si="1"/>
        <v>198.6919555264879</v>
      </c>
      <c r="H17" s="379"/>
      <c r="I17" s="394">
        <v>1750</v>
      </c>
      <c r="J17" s="394">
        <v>7645</v>
      </c>
      <c r="L17" s="379">
        <f t="shared" si="2"/>
        <v>-9.0361445783132552</v>
      </c>
      <c r="M17" s="379">
        <f t="shared" si="2"/>
        <v>98.457142857142856</v>
      </c>
      <c r="N17" s="379">
        <f t="shared" si="2"/>
        <v>98.691955526487902</v>
      </c>
      <c r="P17" s="379">
        <f t="shared" si="3"/>
        <v>3.4729999999999999</v>
      </c>
      <c r="Q17" s="379">
        <f t="shared" si="3"/>
        <v>15.19</v>
      </c>
    </row>
    <row r="18" spans="1:17" s="393" customFormat="1" ht="20.100000000000001" customHeight="1">
      <c r="A18" s="395"/>
      <c r="B18" s="396"/>
      <c r="C18" s="396"/>
      <c r="D18" s="396"/>
      <c r="E18" s="395"/>
      <c r="F18" s="395"/>
      <c r="G18" s="395"/>
      <c r="I18" s="396"/>
      <c r="J18" s="396"/>
    </row>
    <row r="19" spans="1:17">
      <c r="C19" s="396"/>
      <c r="D19" s="396"/>
    </row>
    <row r="20" spans="1:17">
      <c r="C20" s="396"/>
      <c r="D20" s="397"/>
    </row>
    <row r="21" spans="1:17">
      <c r="D21" s="396"/>
    </row>
    <row r="22" spans="1:17" ht="20.100000000000001" customHeight="1"/>
    <row r="23" spans="1:17" ht="20.100000000000001" customHeight="1"/>
    <row r="24" spans="1:17" ht="20.100000000000001" customHeight="1"/>
    <row r="25" spans="1:17" ht="20.100000000000001" customHeight="1"/>
    <row r="26" spans="1:17" ht="20.100000000000001" customHeight="1"/>
    <row r="27" spans="1:17" ht="20.100000000000001" customHeight="1"/>
    <row r="28" spans="1:17" ht="21.6" customHeight="1"/>
    <row r="29" spans="1:17" ht="21.6" customHeight="1"/>
    <row r="30" spans="1:17" ht="21.6" customHeight="1"/>
    <row r="40" spans="1:10" ht="15">
      <c r="A40" s="398"/>
      <c r="B40" s="398"/>
      <c r="C40" s="398"/>
      <c r="D40" s="398"/>
      <c r="E40" s="398"/>
      <c r="F40" s="398"/>
      <c r="G40" s="398"/>
      <c r="I40" s="398"/>
      <c r="J40" s="398"/>
    </row>
    <row r="41" spans="1:10" ht="15">
      <c r="A41" s="398"/>
      <c r="B41" s="398"/>
      <c r="C41" s="398"/>
      <c r="D41" s="398"/>
      <c r="E41" s="398"/>
      <c r="F41" s="398"/>
      <c r="G41" s="398"/>
      <c r="I41" s="398"/>
      <c r="J41" s="398"/>
    </row>
    <row r="42" spans="1:10" ht="15">
      <c r="A42" s="398"/>
      <c r="B42" s="398"/>
      <c r="C42" s="398"/>
      <c r="D42" s="398"/>
      <c r="E42" s="398"/>
      <c r="F42" s="398"/>
      <c r="G42" s="398"/>
      <c r="I42" s="398"/>
      <c r="J42" s="398"/>
    </row>
    <row r="43" spans="1:10" ht="15">
      <c r="A43" s="398"/>
      <c r="B43" s="398"/>
      <c r="C43" s="398"/>
      <c r="D43" s="398"/>
      <c r="E43" s="398"/>
      <c r="F43" s="398"/>
      <c r="G43" s="398"/>
      <c r="I43" s="398"/>
      <c r="J43" s="398"/>
    </row>
    <row r="44" spans="1:10" ht="15">
      <c r="A44" s="398"/>
      <c r="B44" s="398"/>
      <c r="C44" s="398"/>
      <c r="D44" s="398"/>
      <c r="E44" s="398"/>
      <c r="F44" s="398"/>
      <c r="G44" s="398"/>
      <c r="I44" s="398"/>
      <c r="J44" s="398"/>
    </row>
    <row r="45" spans="1:10" ht="15">
      <c r="A45" s="398"/>
      <c r="B45" s="398"/>
      <c r="C45" s="398"/>
      <c r="D45" s="398"/>
      <c r="E45" s="398"/>
      <c r="F45" s="398"/>
      <c r="G45" s="398"/>
      <c r="I45" s="398"/>
      <c r="J45" s="398"/>
    </row>
    <row r="46" spans="1:10" ht="15">
      <c r="A46" s="398"/>
      <c r="B46" s="398"/>
      <c r="C46" s="398"/>
      <c r="D46" s="398"/>
      <c r="E46" s="398"/>
      <c r="F46" s="398"/>
      <c r="G46" s="398"/>
      <c r="I46" s="398"/>
      <c r="J46" s="398"/>
    </row>
    <row r="47" spans="1:10" ht="15">
      <c r="A47" s="398"/>
      <c r="B47" s="398"/>
      <c r="C47" s="398"/>
      <c r="D47" s="398"/>
      <c r="E47" s="398"/>
      <c r="F47" s="398"/>
      <c r="G47" s="398"/>
      <c r="I47" s="398"/>
      <c r="J47" s="398"/>
    </row>
    <row r="48" spans="1:10" ht="15">
      <c r="A48" s="398"/>
      <c r="B48" s="398"/>
      <c r="C48" s="398"/>
      <c r="D48" s="398"/>
      <c r="E48" s="398"/>
      <c r="F48" s="398"/>
      <c r="G48" s="398"/>
      <c r="I48" s="398"/>
      <c r="J48" s="398"/>
    </row>
    <row r="49" spans="1:10" ht="15">
      <c r="A49" s="398"/>
      <c r="B49" s="398"/>
      <c r="C49" s="398"/>
      <c r="D49" s="398"/>
      <c r="E49" s="398"/>
      <c r="F49" s="398"/>
      <c r="G49" s="398"/>
      <c r="I49" s="398"/>
      <c r="J49" s="398"/>
    </row>
    <row r="50" spans="1:10" ht="15">
      <c r="A50" s="398"/>
      <c r="B50" s="398"/>
      <c r="C50" s="398"/>
      <c r="D50" s="398"/>
      <c r="E50" s="398"/>
      <c r="F50" s="398"/>
      <c r="G50" s="398"/>
      <c r="I50" s="398"/>
      <c r="J50" s="398"/>
    </row>
    <row r="51" spans="1:10" ht="15">
      <c r="A51" s="398"/>
      <c r="B51" s="398"/>
      <c r="C51" s="398"/>
      <c r="D51" s="398"/>
      <c r="E51" s="398"/>
      <c r="F51" s="398"/>
      <c r="G51" s="398"/>
      <c r="I51" s="398"/>
      <c r="J51" s="398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zoomScaleNormal="100" workbookViewId="0">
      <selection activeCell="B26" sqref="B26"/>
    </sheetView>
  </sheetViews>
  <sheetFormatPr defaultColWidth="8.7109375" defaultRowHeight="12.75"/>
  <cols>
    <col min="1" max="1" width="1.28515625" style="362" customWidth="1"/>
    <col min="2" max="2" width="40.28515625" style="362" customWidth="1"/>
    <col min="3" max="5" width="8.140625" style="362" customWidth="1"/>
    <col min="6" max="6" width="0.42578125" style="362" customWidth="1"/>
    <col min="7" max="7" width="7.140625" style="362" customWidth="1"/>
    <col min="8" max="8" width="7.7109375" style="362" customWidth="1"/>
    <col min="9" max="9" width="6.7109375" style="362" customWidth="1"/>
    <col min="10" max="10" width="0.42578125" style="362" customWidth="1"/>
    <col min="11" max="11" width="8.140625" style="362" hidden="1" customWidth="1"/>
    <col min="12" max="12" width="9.28515625" style="362" hidden="1" customWidth="1"/>
    <col min="13" max="13" width="8.140625" style="362" hidden="1" customWidth="1"/>
    <col min="14" max="14" width="8.7109375" style="362" hidden="1" customWidth="1"/>
    <col min="15" max="16384" width="8.7109375" style="362"/>
  </cols>
  <sheetData>
    <row r="1" spans="1:14" s="360" customFormat="1" ht="20.100000000000001" customHeight="1">
      <c r="A1" s="359" t="s">
        <v>410</v>
      </c>
      <c r="B1" s="359"/>
      <c r="C1" s="399"/>
      <c r="D1" s="399"/>
      <c r="E1" s="399"/>
      <c r="F1" s="399"/>
      <c r="G1" s="399"/>
      <c r="K1" s="399"/>
      <c r="L1" s="399"/>
      <c r="M1" s="399"/>
    </row>
    <row r="2" spans="1:14" ht="20.100000000000001" customHeight="1">
      <c r="A2" s="361"/>
      <c r="B2" s="361"/>
      <c r="C2" s="373"/>
      <c r="D2" s="373"/>
      <c r="E2" s="373"/>
      <c r="F2" s="373"/>
      <c r="G2" s="373"/>
      <c r="K2" s="373"/>
      <c r="L2" s="373"/>
      <c r="M2" s="373"/>
    </row>
    <row r="3" spans="1:14" s="364" customFormat="1" ht="20.100000000000001" customHeight="1">
      <c r="A3" s="363"/>
      <c r="B3" s="363"/>
      <c r="C3" s="363"/>
      <c r="D3" s="363"/>
      <c r="E3" s="363"/>
      <c r="F3" s="363"/>
      <c r="G3" s="400"/>
      <c r="K3" s="363"/>
      <c r="L3" s="363"/>
      <c r="M3" s="363"/>
    </row>
    <row r="4" spans="1:14" s="364" customFormat="1" ht="15" customHeight="1">
      <c r="A4" s="401"/>
      <c r="B4" s="401"/>
      <c r="C4" s="468" t="s">
        <v>411</v>
      </c>
      <c r="D4" s="469"/>
      <c r="E4" s="469"/>
      <c r="F4" s="70"/>
      <c r="G4" s="471" t="s">
        <v>412</v>
      </c>
      <c r="H4" s="472"/>
      <c r="I4" s="472"/>
      <c r="K4" s="468" t="s">
        <v>413</v>
      </c>
      <c r="L4" s="469"/>
      <c r="M4" s="469"/>
    </row>
    <row r="5" spans="1:14" s="364" customFormat="1" ht="15" customHeight="1">
      <c r="A5" s="404"/>
      <c r="B5" s="404"/>
      <c r="C5" s="470"/>
      <c r="D5" s="470"/>
      <c r="E5" s="470"/>
      <c r="F5" s="72"/>
      <c r="G5" s="473" t="s">
        <v>414</v>
      </c>
      <c r="H5" s="473"/>
      <c r="I5" s="473"/>
      <c r="K5" s="470"/>
      <c r="L5" s="470"/>
      <c r="M5" s="470"/>
    </row>
    <row r="6" spans="1:14" s="364" customFormat="1" ht="15" customHeight="1">
      <c r="A6" s="404"/>
      <c r="B6" s="404"/>
      <c r="C6" s="403" t="s">
        <v>415</v>
      </c>
      <c r="D6" s="403" t="s">
        <v>416</v>
      </c>
      <c r="E6" s="403" t="s">
        <v>417</v>
      </c>
      <c r="F6" s="72"/>
      <c r="G6" s="403" t="s">
        <v>415</v>
      </c>
      <c r="H6" s="403" t="s">
        <v>416</v>
      </c>
      <c r="I6" s="403" t="s">
        <v>417</v>
      </c>
      <c r="K6" s="403" t="s">
        <v>415</v>
      </c>
      <c r="L6" s="403" t="s">
        <v>416</v>
      </c>
      <c r="M6" s="403" t="s">
        <v>417</v>
      </c>
    </row>
    <row r="7" spans="1:14" s="364" customFormat="1" ht="15" customHeight="1">
      <c r="A7" s="404"/>
      <c r="B7" s="404"/>
      <c r="C7" s="406" t="s">
        <v>418</v>
      </c>
      <c r="D7" s="406" t="s">
        <v>419</v>
      </c>
      <c r="E7" s="406" t="s">
        <v>420</v>
      </c>
      <c r="F7" s="72"/>
      <c r="G7" s="406" t="s">
        <v>421</v>
      </c>
      <c r="H7" s="406" t="s">
        <v>419</v>
      </c>
      <c r="I7" s="406" t="s">
        <v>420</v>
      </c>
      <c r="K7" s="406" t="s">
        <v>418</v>
      </c>
      <c r="L7" s="406" t="s">
        <v>419</v>
      </c>
      <c r="M7" s="406" t="s">
        <v>420</v>
      </c>
    </row>
    <row r="8" spans="1:14" s="364" customFormat="1" ht="15" customHeight="1">
      <c r="A8" s="404"/>
      <c r="B8" s="404"/>
      <c r="C8" s="405" t="s">
        <v>422</v>
      </c>
      <c r="D8" s="405" t="s">
        <v>191</v>
      </c>
      <c r="E8" s="405" t="s">
        <v>423</v>
      </c>
      <c r="F8" s="76"/>
      <c r="G8" s="405" t="s">
        <v>424</v>
      </c>
      <c r="H8" s="405"/>
      <c r="I8" s="405"/>
      <c r="K8" s="405" t="s">
        <v>422</v>
      </c>
      <c r="L8" s="405" t="s">
        <v>191</v>
      </c>
      <c r="M8" s="405" t="s">
        <v>423</v>
      </c>
    </row>
    <row r="9" spans="1:14" s="364" customFormat="1" ht="20.100000000000001" customHeight="1">
      <c r="A9" s="363"/>
      <c r="B9" s="363"/>
      <c r="C9" s="72"/>
      <c r="D9" s="72"/>
      <c r="E9" s="72"/>
      <c r="F9" s="72"/>
      <c r="G9" s="72"/>
      <c r="K9" s="72"/>
      <c r="L9" s="72"/>
      <c r="M9" s="72"/>
    </row>
    <row r="10" spans="1:14" s="410" customFormat="1" ht="20.100000000000001" customHeight="1">
      <c r="A10" s="407" t="s">
        <v>194</v>
      </c>
      <c r="B10" s="407"/>
      <c r="C10" s="408">
        <f>C12+C13+C18</f>
        <v>77817</v>
      </c>
      <c r="D10" s="408">
        <f t="shared" ref="D10:E10" si="0">D12+D13+D18</f>
        <v>785352.04073149222</v>
      </c>
      <c r="E10" s="408">
        <f t="shared" si="0"/>
        <v>356906</v>
      </c>
      <c r="F10" s="408"/>
      <c r="G10" s="409">
        <f>C10/K10*100</f>
        <v>150.72635004261255</v>
      </c>
      <c r="H10" s="409">
        <f>D10/L10*100</f>
        <v>160.14643684667465</v>
      </c>
      <c r="I10" s="409">
        <f>E10/M10*100</f>
        <v>100.31310428565004</v>
      </c>
      <c r="K10" s="408">
        <f>K12+K13+K18</f>
        <v>51628</v>
      </c>
      <c r="L10" s="408">
        <f t="shared" ref="L10:M10" si="1">L12+L13+L18</f>
        <v>490396.19999999995</v>
      </c>
      <c r="M10" s="408">
        <f t="shared" si="1"/>
        <v>355792</v>
      </c>
    </row>
    <row r="11" spans="1:14" s="410" customFormat="1" ht="18" customHeight="1">
      <c r="A11" s="407" t="s">
        <v>425</v>
      </c>
      <c r="B11" s="407"/>
      <c r="C11" s="408"/>
      <c r="D11" s="408"/>
      <c r="E11" s="408"/>
      <c r="F11" s="408"/>
      <c r="G11" s="409"/>
      <c r="H11" s="409"/>
      <c r="I11" s="409"/>
      <c r="K11" s="393"/>
      <c r="L11" s="408"/>
      <c r="M11" s="408"/>
    </row>
    <row r="12" spans="1:14" s="415" customFormat="1" ht="18" customHeight="1">
      <c r="A12" s="411"/>
      <c r="B12" s="412" t="s">
        <v>426</v>
      </c>
      <c r="C12" s="413">
        <v>827</v>
      </c>
      <c r="D12" s="413">
        <v>11787.195464925</v>
      </c>
      <c r="E12" s="413">
        <v>5398</v>
      </c>
      <c r="F12" s="413"/>
      <c r="G12" s="414">
        <f t="shared" ref="G12:I30" si="2">C12/K12*100</f>
        <v>166.73387096774192</v>
      </c>
      <c r="H12" s="414">
        <f t="shared" si="2"/>
        <v>158.93646428964385</v>
      </c>
      <c r="I12" s="414">
        <f t="shared" si="2"/>
        <v>188.08362369337979</v>
      </c>
      <c r="K12" s="413">
        <v>496</v>
      </c>
      <c r="L12" s="413">
        <v>7416.2939999999999</v>
      </c>
      <c r="M12" s="413">
        <v>2870</v>
      </c>
      <c r="N12" s="416">
        <f>G12-100</f>
        <v>66.733870967741922</v>
      </c>
    </row>
    <row r="13" spans="1:14" s="415" customFormat="1" ht="18" customHeight="1">
      <c r="A13" s="411"/>
      <c r="B13" s="412" t="s">
        <v>427</v>
      </c>
      <c r="C13" s="413">
        <f>SUM(C14:C17)</f>
        <v>18913</v>
      </c>
      <c r="D13" s="413">
        <f t="shared" ref="D13:E13" si="3">SUM(D14:D17)</f>
        <v>295485.51766104798</v>
      </c>
      <c r="E13" s="413">
        <f t="shared" si="3"/>
        <v>127502</v>
      </c>
      <c r="F13" s="413">
        <v>0</v>
      </c>
      <c r="G13" s="414">
        <f t="shared" si="2"/>
        <v>156.60346112445143</v>
      </c>
      <c r="H13" s="414">
        <f t="shared" si="2"/>
        <v>143.95766483350192</v>
      </c>
      <c r="I13" s="414">
        <f t="shared" si="2"/>
        <v>72.556450878630613</v>
      </c>
      <c r="K13" s="413">
        <f>SUM(K14:K17)</f>
        <v>12077</v>
      </c>
      <c r="L13" s="413">
        <f t="shared" ref="L13:M13" si="4">SUM(L14:L17)</f>
        <v>205258.62099999998</v>
      </c>
      <c r="M13" s="413">
        <f t="shared" si="4"/>
        <v>175728</v>
      </c>
      <c r="N13" s="416">
        <f t="shared" ref="N13:N30" si="5">G13-100</f>
        <v>56.603461124451428</v>
      </c>
    </row>
    <row r="14" spans="1:14" s="364" customFormat="1" ht="18" customHeight="1">
      <c r="A14" s="417"/>
      <c r="B14" s="418" t="s">
        <v>35</v>
      </c>
      <c r="C14" s="389">
        <v>352</v>
      </c>
      <c r="D14" s="389">
        <v>10167.522583181</v>
      </c>
      <c r="E14" s="389">
        <v>2014</v>
      </c>
      <c r="F14" s="389"/>
      <c r="G14" s="419">
        <f t="shared" si="2"/>
        <v>185.26315789473685</v>
      </c>
      <c r="H14" s="419">
        <f t="shared" si="2"/>
        <v>233.0602231134026</v>
      </c>
      <c r="I14" s="419">
        <f t="shared" si="2"/>
        <v>182.42753623188406</v>
      </c>
      <c r="K14" s="389">
        <v>190</v>
      </c>
      <c r="L14" s="389">
        <v>4362.616</v>
      </c>
      <c r="M14" s="389">
        <v>1104</v>
      </c>
      <c r="N14" s="416">
        <f t="shared" si="5"/>
        <v>85.26315789473685</v>
      </c>
    </row>
    <row r="15" spans="1:14" s="364" customFormat="1" ht="18" customHeight="1">
      <c r="A15" s="417"/>
      <c r="B15" s="418" t="s">
        <v>41</v>
      </c>
      <c r="C15" s="389">
        <v>10644</v>
      </c>
      <c r="D15" s="389">
        <v>69488.220517373004</v>
      </c>
      <c r="E15" s="389">
        <v>91401</v>
      </c>
      <c r="F15" s="389"/>
      <c r="G15" s="419">
        <f t="shared" si="2"/>
        <v>160.10830324909747</v>
      </c>
      <c r="H15" s="419">
        <f t="shared" si="2"/>
        <v>101.60016167161126</v>
      </c>
      <c r="I15" s="419">
        <f t="shared" si="2"/>
        <v>60.981158762776545</v>
      </c>
      <c r="K15" s="389">
        <v>6648</v>
      </c>
      <c r="L15" s="389">
        <v>68393.808999999994</v>
      </c>
      <c r="M15" s="389">
        <v>149884</v>
      </c>
      <c r="N15" s="416">
        <f t="shared" si="5"/>
        <v>60.108303249097474</v>
      </c>
    </row>
    <row r="16" spans="1:14" s="364" customFormat="1" ht="18" customHeight="1">
      <c r="A16" s="417"/>
      <c r="B16" s="418" t="s">
        <v>428</v>
      </c>
      <c r="C16" s="389">
        <v>692</v>
      </c>
      <c r="D16" s="389">
        <v>44617.961846799997</v>
      </c>
      <c r="E16" s="389">
        <v>4546</v>
      </c>
      <c r="F16" s="389"/>
      <c r="G16" s="419">
        <f t="shared" si="2"/>
        <v>174.74747474747474</v>
      </c>
      <c r="H16" s="419">
        <f t="shared" si="2"/>
        <v>463.69461609330767</v>
      </c>
      <c r="I16" s="419">
        <f t="shared" si="2"/>
        <v>206.35497049477985</v>
      </c>
      <c r="K16" s="389">
        <v>396</v>
      </c>
      <c r="L16" s="389">
        <v>9622.2729999999992</v>
      </c>
      <c r="M16" s="389">
        <v>2203</v>
      </c>
      <c r="N16" s="416">
        <f t="shared" si="5"/>
        <v>74.74747474747474</v>
      </c>
    </row>
    <row r="17" spans="1:14" s="364" customFormat="1" ht="18" customHeight="1">
      <c r="A17" s="417"/>
      <c r="B17" s="418" t="s">
        <v>429</v>
      </c>
      <c r="C17" s="389">
        <v>7225</v>
      </c>
      <c r="D17" s="389">
        <v>171211.812713694</v>
      </c>
      <c r="E17" s="389">
        <v>29541</v>
      </c>
      <c r="F17" s="389"/>
      <c r="G17" s="419">
        <f t="shared" si="2"/>
        <v>149.18438984100763</v>
      </c>
      <c r="H17" s="419">
        <f t="shared" si="2"/>
        <v>139.33261718734477</v>
      </c>
      <c r="I17" s="419">
        <f t="shared" si="2"/>
        <v>131.07778320095841</v>
      </c>
      <c r="K17" s="389">
        <v>4843</v>
      </c>
      <c r="L17" s="389">
        <v>122879.923</v>
      </c>
      <c r="M17" s="389">
        <v>22537</v>
      </c>
      <c r="N17" s="416">
        <f t="shared" si="5"/>
        <v>49.184389841007629</v>
      </c>
    </row>
    <row r="18" spans="1:14" s="365" customFormat="1" ht="18" customHeight="1">
      <c r="A18" s="420"/>
      <c r="B18" s="412" t="s">
        <v>430</v>
      </c>
      <c r="C18" s="413">
        <f>SUM(C19:C30)</f>
        <v>58077</v>
      </c>
      <c r="D18" s="413">
        <f t="shared" ref="D18:E18" si="6">SUM(D19:D30)</f>
        <v>478079.32760551915</v>
      </c>
      <c r="E18" s="413">
        <f t="shared" si="6"/>
        <v>224006</v>
      </c>
      <c r="F18" s="413"/>
      <c r="G18" s="414">
        <f t="shared" si="2"/>
        <v>148.70567148892587</v>
      </c>
      <c r="H18" s="414">
        <f t="shared" si="2"/>
        <v>172.14356746387631</v>
      </c>
      <c r="I18" s="414">
        <f t="shared" si="2"/>
        <v>126.41850175513845</v>
      </c>
      <c r="K18" s="413">
        <f>SUM(K19:K30)</f>
        <v>39055</v>
      </c>
      <c r="L18" s="413">
        <f t="shared" ref="L18:M18" si="7">SUM(L19:L30)</f>
        <v>277721.28499999997</v>
      </c>
      <c r="M18" s="413">
        <f t="shared" si="7"/>
        <v>177194</v>
      </c>
      <c r="N18" s="416">
        <f t="shared" si="5"/>
        <v>48.705671488925873</v>
      </c>
    </row>
    <row r="19" spans="1:14" s="364" customFormat="1" ht="18" customHeight="1">
      <c r="A19" s="417"/>
      <c r="B19" s="418" t="s">
        <v>431</v>
      </c>
      <c r="C19" s="389">
        <v>33269</v>
      </c>
      <c r="D19" s="389">
        <v>121886</v>
      </c>
      <c r="E19" s="389">
        <v>118702</v>
      </c>
      <c r="F19" s="389"/>
      <c r="G19" s="419">
        <f t="shared" si="2"/>
        <v>181.39141813423478</v>
      </c>
      <c r="H19" s="419">
        <f t="shared" si="2"/>
        <v>147.75870784557813</v>
      </c>
      <c r="I19" s="419">
        <f t="shared" si="2"/>
        <v>165.89613148479427</v>
      </c>
      <c r="K19" s="389">
        <v>18341</v>
      </c>
      <c r="L19" s="389">
        <v>82489.892999999996</v>
      </c>
      <c r="M19" s="389">
        <v>71552</v>
      </c>
      <c r="N19" s="416">
        <f t="shared" si="5"/>
        <v>81.391418134234783</v>
      </c>
    </row>
    <row r="20" spans="1:14" s="364" customFormat="1" ht="18" customHeight="1">
      <c r="A20" s="417"/>
      <c r="B20" s="418" t="s">
        <v>432</v>
      </c>
      <c r="C20" s="389">
        <v>4837</v>
      </c>
      <c r="D20" s="389">
        <v>56785.115706092001</v>
      </c>
      <c r="E20" s="389">
        <v>19521</v>
      </c>
      <c r="F20" s="389"/>
      <c r="G20" s="419">
        <f t="shared" si="2"/>
        <v>175</v>
      </c>
      <c r="H20" s="419">
        <f t="shared" si="2"/>
        <v>355.48185397379825</v>
      </c>
      <c r="I20" s="419">
        <f t="shared" si="2"/>
        <v>140.72231833910033</v>
      </c>
      <c r="K20" s="389">
        <v>2764</v>
      </c>
      <c r="L20" s="389">
        <v>15974.125</v>
      </c>
      <c r="M20" s="389">
        <v>13872</v>
      </c>
      <c r="N20" s="416">
        <f t="shared" si="5"/>
        <v>75</v>
      </c>
    </row>
    <row r="21" spans="1:14" s="364" customFormat="1" ht="18" customHeight="1">
      <c r="A21" s="417"/>
      <c r="B21" s="418" t="s">
        <v>433</v>
      </c>
      <c r="C21" s="389">
        <v>3516</v>
      </c>
      <c r="D21" s="389">
        <v>14128.142673751099</v>
      </c>
      <c r="E21" s="389">
        <v>14066</v>
      </c>
      <c r="F21" s="389"/>
      <c r="G21" s="419">
        <f t="shared" si="2"/>
        <v>221.27123977344243</v>
      </c>
      <c r="H21" s="419">
        <f t="shared" si="2"/>
        <v>152.6139429463278</v>
      </c>
      <c r="I21" s="419">
        <f t="shared" si="2"/>
        <v>198.67231638418079</v>
      </c>
      <c r="K21" s="389">
        <v>1589</v>
      </c>
      <c r="L21" s="389">
        <v>9257.4390000000003</v>
      </c>
      <c r="M21" s="389">
        <v>7080</v>
      </c>
      <c r="N21" s="416">
        <f t="shared" si="5"/>
        <v>121.27123977344243</v>
      </c>
    </row>
    <row r="22" spans="1:14" s="364" customFormat="1" ht="18" customHeight="1">
      <c r="A22" s="417"/>
      <c r="B22" s="418" t="s">
        <v>387</v>
      </c>
      <c r="C22" s="389">
        <v>2038</v>
      </c>
      <c r="D22" s="389">
        <v>11052.668862573</v>
      </c>
      <c r="E22" s="389">
        <v>8184</v>
      </c>
      <c r="F22" s="389"/>
      <c r="G22" s="419">
        <f t="shared" si="2"/>
        <v>129.15082382762989</v>
      </c>
      <c r="H22" s="419">
        <f t="shared" si="2"/>
        <v>50.75117181677237</v>
      </c>
      <c r="I22" s="419">
        <f t="shared" si="2"/>
        <v>99.963356540857461</v>
      </c>
      <c r="K22" s="389">
        <v>1578</v>
      </c>
      <c r="L22" s="389">
        <v>21778.154999999999</v>
      </c>
      <c r="M22" s="389">
        <v>8187</v>
      </c>
      <c r="N22" s="416">
        <f t="shared" si="5"/>
        <v>29.150823827629893</v>
      </c>
    </row>
    <row r="23" spans="1:14" s="364" customFormat="1" ht="18" customHeight="1">
      <c r="A23" s="417"/>
      <c r="B23" s="418" t="s">
        <v>434</v>
      </c>
      <c r="C23" s="389">
        <v>360</v>
      </c>
      <c r="D23" s="389">
        <v>7237.7905800210001</v>
      </c>
      <c r="E23" s="389">
        <v>2410</v>
      </c>
      <c r="F23" s="389"/>
      <c r="G23" s="419">
        <f t="shared" si="2"/>
        <v>91.370558375634516</v>
      </c>
      <c r="H23" s="419">
        <f t="shared" si="2"/>
        <v>91.894577187279282</v>
      </c>
      <c r="I23" s="419">
        <f t="shared" si="2"/>
        <v>153.89527458492975</v>
      </c>
      <c r="K23" s="389">
        <v>394</v>
      </c>
      <c r="L23" s="389">
        <v>7876.1890000000003</v>
      </c>
      <c r="M23" s="389">
        <v>1566</v>
      </c>
      <c r="N23" s="416">
        <f t="shared" si="5"/>
        <v>-8.6294416243654837</v>
      </c>
    </row>
    <row r="24" spans="1:14" s="364" customFormat="1" ht="18" customHeight="1">
      <c r="A24" s="417"/>
      <c r="B24" s="418" t="s">
        <v>435</v>
      </c>
      <c r="C24" s="389">
        <v>2122</v>
      </c>
      <c r="D24" s="389">
        <v>176734.52292553399</v>
      </c>
      <c r="E24" s="389">
        <v>11170</v>
      </c>
      <c r="F24" s="389"/>
      <c r="G24" s="419">
        <f t="shared" si="2"/>
        <v>134.13400758533501</v>
      </c>
      <c r="H24" s="419">
        <f t="shared" si="2"/>
        <v>192.4573219147895</v>
      </c>
      <c r="I24" s="419">
        <f t="shared" si="2"/>
        <v>116.1122661122661</v>
      </c>
      <c r="K24" s="389">
        <v>1582</v>
      </c>
      <c r="L24" s="389">
        <v>91830.501000000004</v>
      </c>
      <c r="M24" s="389">
        <v>9620</v>
      </c>
      <c r="N24" s="416">
        <f t="shared" si="5"/>
        <v>34.134007585335013</v>
      </c>
    </row>
    <row r="25" spans="1:14" s="364" customFormat="1" ht="30" customHeight="1">
      <c r="A25" s="417"/>
      <c r="B25" s="418" t="s">
        <v>436</v>
      </c>
      <c r="C25" s="389">
        <v>5141</v>
      </c>
      <c r="D25" s="389">
        <v>65647.145561661993</v>
      </c>
      <c r="E25" s="389">
        <v>20716</v>
      </c>
      <c r="F25" s="389"/>
      <c r="G25" s="419">
        <f t="shared" si="2"/>
        <v>133.63659994801145</v>
      </c>
      <c r="H25" s="419">
        <f t="shared" si="2"/>
        <v>347.92908828843082</v>
      </c>
      <c r="I25" s="419">
        <f t="shared" si="2"/>
        <v>133.17048084340448</v>
      </c>
      <c r="J25" s="421"/>
      <c r="K25" s="389">
        <v>3847</v>
      </c>
      <c r="L25" s="389">
        <v>18867.967000000001</v>
      </c>
      <c r="M25" s="389">
        <v>15556</v>
      </c>
      <c r="N25" s="416">
        <f t="shared" si="5"/>
        <v>33.636599948011451</v>
      </c>
    </row>
    <row r="26" spans="1:14" s="364" customFormat="1" ht="18" customHeight="1">
      <c r="A26" s="417"/>
      <c r="B26" s="418" t="s">
        <v>437</v>
      </c>
      <c r="C26" s="389">
        <v>1485</v>
      </c>
      <c r="D26" s="389">
        <v>4802.2023719999997</v>
      </c>
      <c r="E26" s="389">
        <v>5903</v>
      </c>
      <c r="F26" s="389"/>
      <c r="G26" s="419">
        <f t="shared" si="2"/>
        <v>29.735682819383257</v>
      </c>
      <c r="H26" s="419">
        <f t="shared" si="2"/>
        <v>42.580994443334589</v>
      </c>
      <c r="I26" s="419">
        <f t="shared" si="2"/>
        <v>27.45709102748965</v>
      </c>
      <c r="K26" s="389">
        <v>4994</v>
      </c>
      <c r="L26" s="389">
        <v>11277.807000000001</v>
      </c>
      <c r="M26" s="389">
        <v>21499</v>
      </c>
      <c r="N26" s="416">
        <f t="shared" si="5"/>
        <v>-70.264317180616743</v>
      </c>
    </row>
    <row r="27" spans="1:14" s="364" customFormat="1" ht="18" customHeight="1">
      <c r="A27" s="417"/>
      <c r="B27" s="418" t="s">
        <v>438</v>
      </c>
      <c r="C27" s="389">
        <v>821</v>
      </c>
      <c r="D27" s="389">
        <v>4279.7173789999997</v>
      </c>
      <c r="E27" s="389">
        <v>3992</v>
      </c>
      <c r="F27" s="389"/>
      <c r="G27" s="419">
        <f t="shared" si="2"/>
        <v>156.97896749521988</v>
      </c>
      <c r="H27" s="419">
        <f t="shared" si="2"/>
        <v>85.175234321995191</v>
      </c>
      <c r="I27" s="419">
        <f t="shared" si="2"/>
        <v>115.71014492753623</v>
      </c>
      <c r="K27" s="389">
        <v>523</v>
      </c>
      <c r="L27" s="389">
        <v>5024.6030000000001</v>
      </c>
      <c r="M27" s="389">
        <v>3450</v>
      </c>
      <c r="N27" s="416">
        <f t="shared" si="5"/>
        <v>56.978967495219877</v>
      </c>
    </row>
    <row r="28" spans="1:14" s="364" customFormat="1" ht="18" customHeight="1">
      <c r="A28" s="417"/>
      <c r="B28" s="418" t="s">
        <v>439</v>
      </c>
      <c r="C28" s="389">
        <v>589</v>
      </c>
      <c r="D28" s="389">
        <v>1837.9143999989999</v>
      </c>
      <c r="E28" s="389">
        <v>2104</v>
      </c>
      <c r="F28" s="389"/>
      <c r="G28" s="419">
        <f t="shared" si="2"/>
        <v>141.58653846153845</v>
      </c>
      <c r="H28" s="419">
        <f t="shared" si="2"/>
        <v>137.84981770417613</v>
      </c>
      <c r="I28" s="419">
        <f t="shared" si="2"/>
        <v>129.15899324739104</v>
      </c>
      <c r="K28" s="389">
        <v>416</v>
      </c>
      <c r="L28" s="389">
        <v>1333.2729999999999</v>
      </c>
      <c r="M28" s="389">
        <v>1629</v>
      </c>
      <c r="N28" s="416">
        <f t="shared" si="5"/>
        <v>41.586538461538453</v>
      </c>
    </row>
    <row r="29" spans="1:14" ht="30" customHeight="1">
      <c r="A29" s="417"/>
      <c r="B29" s="418" t="s">
        <v>440</v>
      </c>
      <c r="C29" s="389">
        <v>2725</v>
      </c>
      <c r="D29" s="389">
        <v>10295.755014887</v>
      </c>
      <c r="E29" s="389">
        <v>13107</v>
      </c>
      <c r="F29" s="389"/>
      <c r="G29" s="419">
        <f t="shared" si="2"/>
        <v>103.76999238385376</v>
      </c>
      <c r="H29" s="419">
        <f t="shared" si="2"/>
        <v>91.712938574269913</v>
      </c>
      <c r="I29" s="419">
        <f t="shared" si="2"/>
        <v>60.400921658986171</v>
      </c>
      <c r="K29" s="389">
        <v>2626</v>
      </c>
      <c r="L29" s="389">
        <v>11226.066000000001</v>
      </c>
      <c r="M29" s="389">
        <v>21700</v>
      </c>
      <c r="N29" s="416">
        <f t="shared" si="5"/>
        <v>3.7699923838537615</v>
      </c>
    </row>
    <row r="30" spans="1:14" ht="18" customHeight="1">
      <c r="A30" s="417"/>
      <c r="B30" s="418" t="s">
        <v>441</v>
      </c>
      <c r="C30" s="389">
        <v>1174</v>
      </c>
      <c r="D30" s="389">
        <v>3392.3521300000002</v>
      </c>
      <c r="E30" s="389">
        <v>4131</v>
      </c>
      <c r="F30" s="389"/>
      <c r="G30" s="419">
        <f t="shared" si="2"/>
        <v>292.76807980049875</v>
      </c>
      <c r="H30" s="419">
        <f t="shared" si="2"/>
        <v>431.99983317775991</v>
      </c>
      <c r="I30" s="419">
        <f t="shared" si="2"/>
        <v>278.55697909642618</v>
      </c>
      <c r="K30" s="389">
        <v>401</v>
      </c>
      <c r="L30" s="389">
        <v>785.26700000000005</v>
      </c>
      <c r="M30" s="389">
        <v>1483</v>
      </c>
      <c r="N30" s="416">
        <f t="shared" si="5"/>
        <v>192.76807980049875</v>
      </c>
    </row>
    <row r="31" spans="1:14" ht="18" customHeight="1">
      <c r="C31" s="408"/>
      <c r="D31" s="408"/>
      <c r="E31" s="408"/>
      <c r="F31" s="389"/>
      <c r="G31" s="419"/>
      <c r="H31" s="422"/>
      <c r="I31" s="422"/>
      <c r="K31" s="373"/>
      <c r="L31" s="389"/>
      <c r="M31" s="389"/>
    </row>
    <row r="32" spans="1:14" ht="20.100000000000001" customHeight="1">
      <c r="A32" s="373"/>
      <c r="B32" s="373"/>
      <c r="C32" s="373"/>
      <c r="D32" s="373"/>
      <c r="E32" s="373"/>
      <c r="F32" s="373"/>
      <c r="G32" s="373"/>
      <c r="K32" s="373"/>
      <c r="L32" s="373"/>
      <c r="M32" s="373"/>
    </row>
    <row r="33" spans="1:13" ht="20.100000000000001" customHeight="1">
      <c r="A33" s="373"/>
      <c r="B33" s="373"/>
      <c r="C33" s="373"/>
      <c r="D33" s="373"/>
      <c r="E33" s="373"/>
      <c r="F33" s="373"/>
      <c r="G33" s="373"/>
      <c r="K33" s="373"/>
      <c r="L33" s="373"/>
      <c r="M33" s="373"/>
    </row>
    <row r="34" spans="1:13" ht="20.100000000000001" customHeight="1">
      <c r="A34" s="373"/>
      <c r="B34" s="373"/>
      <c r="C34" s="373"/>
      <c r="D34" s="373"/>
      <c r="E34" s="373"/>
      <c r="F34" s="373"/>
      <c r="G34" s="373"/>
      <c r="K34" s="373"/>
      <c r="L34" s="373"/>
      <c r="M34" s="373"/>
    </row>
    <row r="35" spans="1:13" ht="20.100000000000001" customHeight="1">
      <c r="A35" s="373"/>
      <c r="B35" s="373"/>
      <c r="C35" s="373"/>
      <c r="D35" s="373"/>
      <c r="E35" s="373"/>
      <c r="F35" s="373"/>
      <c r="G35" s="373"/>
      <c r="K35" s="373"/>
      <c r="L35" s="373"/>
      <c r="M35" s="373"/>
    </row>
    <row r="36" spans="1:13" ht="20.100000000000001" customHeight="1">
      <c r="A36" s="373"/>
      <c r="B36" s="373"/>
      <c r="C36" s="373"/>
      <c r="D36" s="373"/>
      <c r="E36" s="373"/>
      <c r="F36" s="373"/>
      <c r="G36" s="373"/>
      <c r="K36" s="373"/>
      <c r="L36" s="373"/>
      <c r="M36" s="373"/>
    </row>
    <row r="37" spans="1:13" ht="20.100000000000001" customHeight="1">
      <c r="A37" s="373"/>
      <c r="B37" s="373"/>
      <c r="C37" s="373"/>
      <c r="D37" s="373"/>
      <c r="E37" s="373"/>
      <c r="F37" s="373"/>
      <c r="G37" s="373"/>
      <c r="K37" s="373"/>
      <c r="L37" s="373"/>
      <c r="M37" s="373"/>
    </row>
    <row r="38" spans="1:13" ht="20.100000000000001" customHeight="1">
      <c r="A38" s="373"/>
      <c r="B38" s="373"/>
      <c r="C38" s="373"/>
      <c r="D38" s="373"/>
      <c r="E38" s="373"/>
      <c r="F38" s="373"/>
      <c r="G38" s="373"/>
      <c r="K38" s="373"/>
      <c r="L38" s="373"/>
      <c r="M38" s="373"/>
    </row>
    <row r="39" spans="1:13" ht="20.100000000000001" customHeight="1">
      <c r="A39" s="373"/>
      <c r="B39" s="373"/>
      <c r="C39" s="373"/>
      <c r="D39" s="373"/>
      <c r="E39" s="373"/>
      <c r="F39" s="373"/>
      <c r="G39" s="373"/>
      <c r="K39" s="373"/>
      <c r="L39" s="373"/>
      <c r="M39" s="373"/>
    </row>
    <row r="40" spans="1:13" ht="20.100000000000001" customHeight="1">
      <c r="A40" s="373"/>
      <c r="B40" s="373"/>
      <c r="C40" s="373"/>
      <c r="D40" s="373"/>
      <c r="E40" s="373"/>
      <c r="F40" s="373"/>
      <c r="G40" s="373"/>
      <c r="K40" s="373"/>
      <c r="L40" s="373"/>
      <c r="M40" s="373"/>
    </row>
    <row r="41" spans="1:13" ht="20.100000000000001" customHeight="1">
      <c r="A41" s="373"/>
      <c r="B41" s="373"/>
      <c r="C41" s="373"/>
      <c r="D41" s="373"/>
      <c r="E41" s="373"/>
      <c r="F41" s="373"/>
      <c r="G41" s="373"/>
      <c r="K41" s="373"/>
      <c r="L41" s="373"/>
      <c r="M41" s="373"/>
    </row>
    <row r="42" spans="1:13" ht="20.100000000000001" customHeight="1">
      <c r="A42" s="373"/>
      <c r="B42" s="373"/>
      <c r="C42" s="373"/>
      <c r="D42" s="373"/>
      <c r="E42" s="373"/>
      <c r="F42" s="373"/>
      <c r="G42" s="373"/>
      <c r="K42" s="373"/>
      <c r="L42" s="373"/>
      <c r="M42" s="373"/>
    </row>
    <row r="43" spans="1:13" ht="20.100000000000001" customHeight="1">
      <c r="A43" s="373"/>
      <c r="B43" s="373"/>
      <c r="C43" s="373"/>
      <c r="D43" s="373"/>
      <c r="E43" s="373"/>
      <c r="F43" s="373"/>
      <c r="G43" s="373"/>
      <c r="K43" s="373"/>
      <c r="L43" s="373"/>
      <c r="M43" s="373"/>
    </row>
    <row r="44" spans="1:13" ht="20.100000000000001" customHeight="1">
      <c r="A44" s="373"/>
      <c r="B44" s="373"/>
      <c r="C44" s="373"/>
      <c r="D44" s="373"/>
      <c r="E44" s="373"/>
      <c r="F44" s="373"/>
      <c r="G44" s="373"/>
      <c r="K44" s="373"/>
      <c r="L44" s="373"/>
      <c r="M44" s="373"/>
    </row>
    <row r="45" spans="1:13" ht="20.100000000000001" customHeight="1">
      <c r="A45" s="373"/>
      <c r="B45" s="373"/>
      <c r="C45" s="373"/>
      <c r="D45" s="373"/>
      <c r="E45" s="373"/>
      <c r="F45" s="373"/>
      <c r="G45" s="373"/>
      <c r="K45" s="373"/>
      <c r="L45" s="373"/>
      <c r="M45" s="373"/>
    </row>
    <row r="46" spans="1:13" ht="20.100000000000001" customHeight="1">
      <c r="A46" s="373"/>
      <c r="B46" s="373"/>
      <c r="C46" s="373"/>
      <c r="D46" s="373"/>
      <c r="E46" s="373"/>
      <c r="F46" s="373"/>
      <c r="G46" s="373"/>
      <c r="K46" s="373"/>
      <c r="L46" s="373"/>
      <c r="M46" s="373"/>
    </row>
    <row r="47" spans="1:13" ht="20.100000000000001" customHeight="1">
      <c r="A47" s="373"/>
      <c r="B47" s="373"/>
      <c r="C47" s="373"/>
      <c r="D47" s="373"/>
      <c r="E47" s="373"/>
      <c r="F47" s="373"/>
      <c r="G47" s="373"/>
      <c r="K47" s="373"/>
      <c r="L47" s="373"/>
      <c r="M47" s="373"/>
    </row>
    <row r="48" spans="1:1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4">
    <mergeCell ref="C4:E5"/>
    <mergeCell ref="G4:I4"/>
    <mergeCell ref="K4:M5"/>
    <mergeCell ref="G5:I5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opLeftCell="A2" zoomScaleNormal="100" workbookViewId="0">
      <selection activeCell="B26" sqref="B26"/>
    </sheetView>
  </sheetViews>
  <sheetFormatPr defaultColWidth="8.7109375" defaultRowHeight="12.75"/>
  <cols>
    <col min="1" max="1" width="49.28515625" style="362" customWidth="1"/>
    <col min="2" max="2" width="9.7109375" style="362" customWidth="1"/>
    <col min="3" max="3" width="9.28515625" style="362" customWidth="1"/>
    <col min="4" max="4" width="20.7109375" style="362" customWidth="1"/>
    <col min="5" max="16384" width="8.7109375" style="362"/>
  </cols>
  <sheetData>
    <row r="1" spans="1:4" s="360" customFormat="1" ht="20.100000000000001" customHeight="1">
      <c r="A1" s="359" t="s">
        <v>442</v>
      </c>
      <c r="B1" s="399"/>
      <c r="C1" s="399"/>
    </row>
    <row r="2" spans="1:4" ht="20.100000000000001" customHeight="1">
      <c r="A2" s="373"/>
      <c r="B2" s="373"/>
      <c r="C2" s="373"/>
    </row>
    <row r="3" spans="1:4" s="364" customFormat="1" ht="20.100000000000001" customHeight="1">
      <c r="A3" s="363"/>
      <c r="B3" s="400"/>
      <c r="C3" s="400"/>
      <c r="D3" s="423" t="s">
        <v>443</v>
      </c>
    </row>
    <row r="4" spans="1:4" s="364" customFormat="1" ht="15.95" customHeight="1">
      <c r="A4" s="401"/>
      <c r="B4" s="402" t="s">
        <v>182</v>
      </c>
      <c r="C4" s="402" t="s">
        <v>182</v>
      </c>
      <c r="D4" s="402" t="s">
        <v>412</v>
      </c>
    </row>
    <row r="5" spans="1:4" s="364" customFormat="1" ht="15.95" customHeight="1">
      <c r="A5" s="404"/>
      <c r="B5" s="405" t="s">
        <v>444</v>
      </c>
      <c r="C5" s="405" t="s">
        <v>27</v>
      </c>
      <c r="D5" s="405" t="s">
        <v>445</v>
      </c>
    </row>
    <row r="6" spans="1:4" s="364" customFormat="1" ht="20.100000000000001" customHeight="1">
      <c r="A6" s="363"/>
      <c r="B6" s="72"/>
      <c r="C6" s="72"/>
      <c r="D6" s="72"/>
    </row>
    <row r="7" spans="1:4" s="410" customFormat="1" ht="20.100000000000001" customHeight="1">
      <c r="A7" s="424" t="s">
        <v>194</v>
      </c>
      <c r="B7" s="425">
        <f>B8+B9+B14</f>
        <v>38321</v>
      </c>
      <c r="C7" s="425">
        <f>C8+C9+C14</f>
        <v>41630</v>
      </c>
      <c r="D7" s="426">
        <f>C7/B7*100</f>
        <v>108.63495211502831</v>
      </c>
    </row>
    <row r="8" spans="1:4" s="410" customFormat="1" ht="20.100000000000001" customHeight="1">
      <c r="A8" s="412" t="s">
        <v>426</v>
      </c>
      <c r="B8" s="427">
        <v>577</v>
      </c>
      <c r="C8" s="427">
        <v>587</v>
      </c>
      <c r="D8" s="428">
        <f t="shared" ref="D8:D26" si="0">C8/B8*100</f>
        <v>101.73310225303294</v>
      </c>
    </row>
    <row r="9" spans="1:4" s="410" customFormat="1" ht="20.100000000000001" customHeight="1">
      <c r="A9" s="412" t="s">
        <v>427</v>
      </c>
      <c r="B9" s="427">
        <f>SUM(B10:B13)</f>
        <v>10314</v>
      </c>
      <c r="C9" s="427">
        <f>SUM(C10:C13)</f>
        <v>11155</v>
      </c>
      <c r="D9" s="428">
        <f t="shared" si="0"/>
        <v>108.15396548380842</v>
      </c>
    </row>
    <row r="10" spans="1:4" s="364" customFormat="1" ht="20.100000000000001" customHeight="1">
      <c r="A10" s="429" t="s">
        <v>35</v>
      </c>
      <c r="B10" s="430">
        <v>267</v>
      </c>
      <c r="C10" s="430">
        <v>300</v>
      </c>
      <c r="D10" s="431">
        <f t="shared" si="0"/>
        <v>112.35955056179776</v>
      </c>
    </row>
    <row r="11" spans="1:4" s="364" customFormat="1" ht="20.100000000000001" customHeight="1">
      <c r="A11" s="429" t="s">
        <v>41</v>
      </c>
      <c r="B11" s="430">
        <v>4574</v>
      </c>
      <c r="C11" s="430">
        <v>5027</v>
      </c>
      <c r="D11" s="431">
        <f t="shared" si="0"/>
        <v>109.90380411018803</v>
      </c>
    </row>
    <row r="12" spans="1:4" s="364" customFormat="1" ht="20.100000000000001" customHeight="1">
      <c r="A12" s="429" t="s">
        <v>428</v>
      </c>
      <c r="B12" s="430">
        <v>363</v>
      </c>
      <c r="C12" s="430">
        <v>321</v>
      </c>
      <c r="D12" s="431">
        <f t="shared" si="0"/>
        <v>88.429752066115711</v>
      </c>
    </row>
    <row r="13" spans="1:4" s="364" customFormat="1" ht="20.100000000000001" customHeight="1">
      <c r="A13" s="429" t="s">
        <v>429</v>
      </c>
      <c r="B13" s="430">
        <v>5110</v>
      </c>
      <c r="C13" s="430">
        <v>5507</v>
      </c>
      <c r="D13" s="431">
        <f t="shared" si="0"/>
        <v>107.76908023483367</v>
      </c>
    </row>
    <row r="14" spans="1:4" s="410" customFormat="1" ht="20.100000000000001" customHeight="1">
      <c r="A14" s="432" t="s">
        <v>430</v>
      </c>
      <c r="B14" s="427">
        <f>SUM(B15:B26)</f>
        <v>27430</v>
      </c>
      <c r="C14" s="427">
        <f>SUM(C15:C26)</f>
        <v>29888</v>
      </c>
      <c r="D14" s="428">
        <f t="shared" si="0"/>
        <v>108.96099161502005</v>
      </c>
    </row>
    <row r="15" spans="1:4" s="364" customFormat="1" ht="20.100000000000001" customHeight="1">
      <c r="A15" s="429" t="s">
        <v>431</v>
      </c>
      <c r="B15" s="430">
        <v>13459</v>
      </c>
      <c r="C15" s="430">
        <v>15612</v>
      </c>
      <c r="D15" s="431">
        <f t="shared" si="0"/>
        <v>115.996730812096</v>
      </c>
    </row>
    <row r="16" spans="1:4" s="364" customFormat="1" ht="20.100000000000001" customHeight="1">
      <c r="A16" s="429" t="s">
        <v>432</v>
      </c>
      <c r="B16" s="430">
        <v>1920</v>
      </c>
      <c r="C16" s="430">
        <v>1914</v>
      </c>
      <c r="D16" s="431">
        <f t="shared" si="0"/>
        <v>99.6875</v>
      </c>
    </row>
    <row r="17" spans="1:4" s="364" customFormat="1" ht="20.100000000000001" customHeight="1">
      <c r="A17" s="429" t="s">
        <v>433</v>
      </c>
      <c r="B17" s="430">
        <v>1899</v>
      </c>
      <c r="C17" s="430">
        <v>1822</v>
      </c>
      <c r="D17" s="431">
        <f t="shared" si="0"/>
        <v>95.945234333859929</v>
      </c>
    </row>
    <row r="18" spans="1:4" s="364" customFormat="1" ht="20.100000000000001" customHeight="1">
      <c r="A18" s="429" t="s">
        <v>387</v>
      </c>
      <c r="B18" s="430">
        <v>927</v>
      </c>
      <c r="C18" s="430">
        <v>1083</v>
      </c>
      <c r="D18" s="431">
        <f t="shared" si="0"/>
        <v>116.8284789644013</v>
      </c>
    </row>
    <row r="19" spans="1:4" s="364" customFormat="1" ht="20.100000000000001" customHeight="1">
      <c r="A19" s="429" t="s">
        <v>434</v>
      </c>
      <c r="B19" s="430">
        <v>349</v>
      </c>
      <c r="C19" s="430">
        <v>366</v>
      </c>
      <c r="D19" s="431">
        <f t="shared" si="0"/>
        <v>104.87106017191977</v>
      </c>
    </row>
    <row r="20" spans="1:4" s="364" customFormat="1" ht="20.100000000000001" customHeight="1">
      <c r="A20" s="429" t="s">
        <v>435</v>
      </c>
      <c r="B20" s="430">
        <v>1858</v>
      </c>
      <c r="C20" s="430">
        <v>1769</v>
      </c>
      <c r="D20" s="431">
        <f t="shared" si="0"/>
        <v>95.20990312163616</v>
      </c>
    </row>
    <row r="21" spans="1:4" s="364" customFormat="1" ht="27.95" customHeight="1">
      <c r="A21" s="429" t="s">
        <v>446</v>
      </c>
      <c r="B21" s="430">
        <v>3156</v>
      </c>
      <c r="C21" s="430">
        <v>3382</v>
      </c>
      <c r="D21" s="431">
        <f t="shared" si="0"/>
        <v>107.16096324461344</v>
      </c>
    </row>
    <row r="22" spans="1:4" s="364" customFormat="1" ht="20.100000000000001" customHeight="1">
      <c r="A22" s="429" t="s">
        <v>437</v>
      </c>
      <c r="B22" s="430">
        <v>1087</v>
      </c>
      <c r="C22" s="430">
        <v>1040</v>
      </c>
      <c r="D22" s="431">
        <f t="shared" si="0"/>
        <v>95.676172953081874</v>
      </c>
    </row>
    <row r="23" spans="1:4" s="364" customFormat="1" ht="20.100000000000001" customHeight="1">
      <c r="A23" s="429" t="s">
        <v>438</v>
      </c>
      <c r="B23" s="430">
        <v>193</v>
      </c>
      <c r="C23" s="430">
        <v>247</v>
      </c>
      <c r="D23" s="431">
        <f t="shared" si="0"/>
        <v>127.97927461139898</v>
      </c>
    </row>
    <row r="24" spans="1:4" s="364" customFormat="1" ht="20.100000000000001" customHeight="1">
      <c r="A24" s="429" t="s">
        <v>439</v>
      </c>
      <c r="B24" s="430">
        <v>252</v>
      </c>
      <c r="C24" s="430">
        <v>280</v>
      </c>
      <c r="D24" s="431">
        <f t="shared" si="0"/>
        <v>111.11111111111111</v>
      </c>
    </row>
    <row r="25" spans="1:4" ht="27.95" customHeight="1">
      <c r="A25" s="429" t="s">
        <v>447</v>
      </c>
      <c r="B25" s="430">
        <v>2065</v>
      </c>
      <c r="C25" s="430">
        <v>2076</v>
      </c>
      <c r="D25" s="431">
        <f t="shared" si="0"/>
        <v>100.53268765133171</v>
      </c>
    </row>
    <row r="26" spans="1:4" ht="20.100000000000001" customHeight="1">
      <c r="A26" s="429" t="s">
        <v>441</v>
      </c>
      <c r="B26" s="430">
        <v>265</v>
      </c>
      <c r="C26" s="430">
        <v>297</v>
      </c>
      <c r="D26" s="431">
        <f t="shared" si="0"/>
        <v>112.0754716981132</v>
      </c>
    </row>
    <row r="27" spans="1:4" ht="20.100000000000001" customHeight="1">
      <c r="A27" s="373"/>
      <c r="B27" s="430"/>
      <c r="C27" s="373"/>
    </row>
    <row r="28" spans="1:4" ht="20.100000000000001" customHeight="1">
      <c r="A28" s="373"/>
      <c r="B28" s="430"/>
      <c r="C28" s="373"/>
    </row>
    <row r="29" spans="1:4" ht="20.100000000000001" customHeight="1">
      <c r="A29" s="373"/>
      <c r="B29" s="373"/>
      <c r="C29" s="373"/>
    </row>
    <row r="30" spans="1:4" ht="20.100000000000001" customHeight="1">
      <c r="A30" s="373"/>
      <c r="B30" s="373"/>
      <c r="C30" s="373"/>
    </row>
    <row r="31" spans="1:4" ht="20.100000000000001" customHeight="1">
      <c r="A31" s="373"/>
      <c r="B31" s="373"/>
      <c r="C31" s="373"/>
    </row>
    <row r="32" spans="1:4" ht="20.100000000000001" customHeight="1">
      <c r="A32" s="373"/>
      <c r="B32" s="373"/>
      <c r="C32" s="373"/>
    </row>
    <row r="33" spans="1:4" ht="20.100000000000001" customHeight="1">
      <c r="A33" s="373"/>
      <c r="B33" s="373"/>
      <c r="C33" s="373"/>
    </row>
    <row r="34" spans="1:4" ht="20.100000000000001" customHeight="1">
      <c r="A34" s="373"/>
      <c r="B34" s="373"/>
      <c r="C34" s="373"/>
    </row>
    <row r="35" spans="1:4" ht="20.100000000000001" customHeight="1">
      <c r="A35" s="373"/>
      <c r="B35" s="373"/>
      <c r="C35" s="373"/>
    </row>
    <row r="36" spans="1:4" ht="20.100000000000001" customHeight="1">
      <c r="A36" s="373"/>
      <c r="B36" s="373"/>
      <c r="C36" s="373"/>
    </row>
    <row r="37" spans="1:4" ht="20.100000000000001" customHeight="1">
      <c r="A37" s="373"/>
      <c r="B37" s="373"/>
      <c r="C37" s="373"/>
    </row>
    <row r="38" spans="1:4" ht="20.100000000000001" customHeight="1">
      <c r="A38" s="373"/>
      <c r="B38" s="373"/>
      <c r="C38" s="373"/>
    </row>
    <row r="39" spans="1:4" ht="20.100000000000001" customHeight="1">
      <c r="A39" s="373"/>
      <c r="B39" s="373"/>
      <c r="C39" s="373"/>
    </row>
    <row r="40" spans="1:4" ht="20.100000000000001" customHeight="1">
      <c r="A40" s="373"/>
      <c r="B40" s="373"/>
      <c r="C40" s="373"/>
    </row>
    <row r="41" spans="1:4" ht="20.100000000000001" customHeight="1">
      <c r="A41" s="373"/>
      <c r="B41" s="373"/>
      <c r="C41" s="373"/>
    </row>
    <row r="42" spans="1:4" ht="20.100000000000001" customHeight="1">
      <c r="A42" s="373"/>
      <c r="B42" s="373"/>
      <c r="C42" s="373"/>
    </row>
    <row r="43" spans="1:4" ht="20.100000000000001" customHeight="1">
      <c r="A43" s="373"/>
      <c r="B43" s="373"/>
      <c r="C43" s="373"/>
    </row>
    <row r="44" spans="1:4" ht="20.100000000000001" customHeight="1">
      <c r="A44" s="373"/>
      <c r="B44" s="373"/>
      <c r="C44" s="373"/>
      <c r="D44" s="373"/>
    </row>
    <row r="45" spans="1:4" ht="20.100000000000001" customHeight="1">
      <c r="A45" s="373"/>
      <c r="B45" s="373"/>
      <c r="C45" s="373"/>
      <c r="D45" s="373"/>
    </row>
    <row r="46" spans="1:4" ht="20.100000000000001" customHeight="1">
      <c r="A46" s="373"/>
      <c r="B46" s="373"/>
      <c r="C46" s="373"/>
      <c r="D46" s="373"/>
    </row>
    <row r="47" spans="1:4" ht="20.100000000000001" customHeight="1">
      <c r="A47" s="373"/>
      <c r="B47" s="373"/>
      <c r="C47" s="373"/>
      <c r="D47" s="373"/>
    </row>
    <row r="48" spans="1:4" ht="20.100000000000001" customHeight="1">
      <c r="A48" s="373"/>
      <c r="B48" s="373"/>
      <c r="C48" s="373"/>
      <c r="D48" s="373"/>
    </row>
    <row r="49" spans="1:4" ht="20.100000000000001" customHeight="1">
      <c r="A49" s="373"/>
      <c r="B49" s="373"/>
      <c r="C49" s="373"/>
      <c r="D49" s="373"/>
    </row>
    <row r="50" spans="1:4" ht="20.100000000000001" customHeight="1">
      <c r="A50" s="373"/>
      <c r="B50" s="373"/>
      <c r="C50" s="373"/>
      <c r="D50" s="373"/>
    </row>
    <row r="51" spans="1:4" ht="20.100000000000001" customHeight="1">
      <c r="A51" s="373"/>
      <c r="B51" s="373"/>
      <c r="C51" s="373"/>
      <c r="D51" s="373"/>
    </row>
    <row r="52" spans="1:4" ht="20.100000000000001" customHeight="1">
      <c r="A52" s="373"/>
      <c r="B52" s="373"/>
      <c r="C52" s="373"/>
      <c r="D52" s="373"/>
    </row>
    <row r="53" spans="1:4" ht="20.100000000000001" customHeight="1">
      <c r="A53" s="373"/>
      <c r="B53" s="373"/>
      <c r="C53" s="373"/>
      <c r="D53" s="373"/>
    </row>
    <row r="54" spans="1:4" ht="20.100000000000001" customHeight="1">
      <c r="A54" s="373"/>
      <c r="B54" s="373"/>
      <c r="C54" s="373"/>
      <c r="D54" s="373"/>
    </row>
    <row r="55" spans="1:4" ht="20.100000000000001" customHeight="1">
      <c r="A55" s="373"/>
      <c r="B55" s="373"/>
      <c r="C55" s="373"/>
      <c r="D55" s="373"/>
    </row>
    <row r="56" spans="1:4" ht="20.100000000000001" customHeight="1">
      <c r="A56" s="373"/>
      <c r="B56" s="373"/>
      <c r="C56" s="373"/>
      <c r="D56" s="373"/>
    </row>
    <row r="57" spans="1:4" ht="20.100000000000001" customHeight="1">
      <c r="A57" s="373"/>
      <c r="B57" s="373"/>
      <c r="C57" s="373"/>
      <c r="D57" s="373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workbookViewId="0">
      <selection activeCell="B26" sqref="B26"/>
    </sheetView>
  </sheetViews>
  <sheetFormatPr defaultColWidth="8.7109375" defaultRowHeight="12.75"/>
  <cols>
    <col min="1" max="1" width="49.28515625" style="362" customWidth="1"/>
    <col min="2" max="2" width="9.7109375" style="362" customWidth="1"/>
    <col min="3" max="3" width="9.28515625" style="362" customWidth="1"/>
    <col min="4" max="4" width="20.7109375" style="362" customWidth="1"/>
    <col min="5" max="16384" width="8.7109375" style="362"/>
  </cols>
  <sheetData>
    <row r="1" spans="1:4" s="360" customFormat="1" ht="19.5" customHeight="1">
      <c r="A1" s="359" t="s">
        <v>448</v>
      </c>
      <c r="B1" s="399"/>
      <c r="C1" s="399"/>
    </row>
    <row r="2" spans="1:4" ht="19.5" customHeight="1">
      <c r="A2" s="373"/>
      <c r="B2" s="373"/>
      <c r="C2" s="373"/>
    </row>
    <row r="3" spans="1:4" s="364" customFormat="1" ht="19.5" customHeight="1">
      <c r="A3" s="363"/>
      <c r="B3" s="400"/>
      <c r="C3" s="400"/>
      <c r="D3" s="423" t="s">
        <v>443</v>
      </c>
    </row>
    <row r="4" spans="1:4" s="364" customFormat="1" ht="15.75" customHeight="1">
      <c r="A4" s="401"/>
      <c r="B4" s="402" t="s">
        <v>182</v>
      </c>
      <c r="C4" s="402" t="s">
        <v>182</v>
      </c>
      <c r="D4" s="402" t="s">
        <v>412</v>
      </c>
    </row>
    <row r="5" spans="1:4" s="364" customFormat="1" ht="15.75" customHeight="1">
      <c r="A5" s="404"/>
      <c r="B5" s="405" t="s">
        <v>444</v>
      </c>
      <c r="C5" s="405" t="s">
        <v>27</v>
      </c>
      <c r="D5" s="405" t="s">
        <v>445</v>
      </c>
    </row>
    <row r="6" spans="1:4" s="364" customFormat="1" ht="20.100000000000001" customHeight="1">
      <c r="A6" s="363"/>
      <c r="B6" s="72"/>
      <c r="C6" s="72"/>
      <c r="D6" s="72"/>
    </row>
    <row r="7" spans="1:4" s="410" customFormat="1" ht="20.100000000000001" customHeight="1">
      <c r="A7" s="424" t="s">
        <v>194</v>
      </c>
      <c r="B7" s="425">
        <f>B8+B9+B14</f>
        <v>68726</v>
      </c>
      <c r="C7" s="425">
        <f>C8+C9+C14</f>
        <v>72211</v>
      </c>
      <c r="D7" s="426">
        <f>C7/B7*100</f>
        <v>105.0708611006024</v>
      </c>
    </row>
    <row r="8" spans="1:4" s="410" customFormat="1" ht="20.100000000000001" customHeight="1">
      <c r="A8" s="412" t="s">
        <v>426</v>
      </c>
      <c r="B8" s="427">
        <v>780</v>
      </c>
      <c r="C8" s="427">
        <v>764</v>
      </c>
      <c r="D8" s="428">
        <f t="shared" ref="D8:D26" si="0">C8/B8*100</f>
        <v>97.948717948717942</v>
      </c>
    </row>
    <row r="9" spans="1:4" s="410" customFormat="1" ht="20.100000000000001" customHeight="1">
      <c r="A9" s="412" t="s">
        <v>427</v>
      </c>
      <c r="B9" s="427">
        <f>SUM(B10:B13)</f>
        <v>17892</v>
      </c>
      <c r="C9" s="427">
        <f>SUM(C10:C13)</f>
        <v>18836</v>
      </c>
      <c r="D9" s="428">
        <f t="shared" si="0"/>
        <v>105.27610105074893</v>
      </c>
    </row>
    <row r="10" spans="1:4" s="364" customFormat="1" ht="20.100000000000001" customHeight="1">
      <c r="A10" s="429" t="s">
        <v>35</v>
      </c>
      <c r="B10" s="430">
        <v>364</v>
      </c>
      <c r="C10" s="430">
        <v>349</v>
      </c>
      <c r="D10" s="431">
        <f t="shared" si="0"/>
        <v>95.879120879120876</v>
      </c>
    </row>
    <row r="11" spans="1:4" s="364" customFormat="1" ht="19.5" customHeight="1">
      <c r="A11" s="429" t="s">
        <v>41</v>
      </c>
      <c r="B11" s="430">
        <v>7975</v>
      </c>
      <c r="C11" s="430">
        <v>8392</v>
      </c>
      <c r="D11" s="431">
        <f t="shared" si="0"/>
        <v>105.22884012539184</v>
      </c>
    </row>
    <row r="12" spans="1:4" s="364" customFormat="1" ht="19.5" customHeight="1">
      <c r="A12" s="429" t="s">
        <v>428</v>
      </c>
      <c r="B12" s="430">
        <v>473</v>
      </c>
      <c r="C12" s="430">
        <v>459</v>
      </c>
      <c r="D12" s="431">
        <f t="shared" si="0"/>
        <v>97.040169133192393</v>
      </c>
    </row>
    <row r="13" spans="1:4" s="364" customFormat="1" ht="20.100000000000001" customHeight="1">
      <c r="A13" s="429" t="s">
        <v>429</v>
      </c>
      <c r="B13" s="430">
        <v>9080</v>
      </c>
      <c r="C13" s="430">
        <v>9636</v>
      </c>
      <c r="D13" s="431">
        <f t="shared" si="0"/>
        <v>106.12334801762115</v>
      </c>
    </row>
    <row r="14" spans="1:4" s="410" customFormat="1" ht="20.100000000000001" customHeight="1">
      <c r="A14" s="432" t="s">
        <v>430</v>
      </c>
      <c r="B14" s="427">
        <f>SUM(B15:B26)</f>
        <v>50054</v>
      </c>
      <c r="C14" s="427">
        <f>SUM(C15:C26)</f>
        <v>52611</v>
      </c>
      <c r="D14" s="428">
        <f t="shared" si="0"/>
        <v>105.10848283853437</v>
      </c>
    </row>
    <row r="15" spans="1:4" s="364" customFormat="1" ht="20.100000000000001" customHeight="1">
      <c r="A15" s="429" t="s">
        <v>431</v>
      </c>
      <c r="B15" s="430">
        <v>27070</v>
      </c>
      <c r="C15" s="430">
        <v>28058</v>
      </c>
      <c r="D15" s="431">
        <f t="shared" si="0"/>
        <v>103.64979682305136</v>
      </c>
    </row>
    <row r="16" spans="1:4" s="364" customFormat="1" ht="20.100000000000001" customHeight="1">
      <c r="A16" s="429" t="s">
        <v>432</v>
      </c>
      <c r="B16" s="430">
        <v>3497</v>
      </c>
      <c r="C16" s="430">
        <v>3692</v>
      </c>
      <c r="D16" s="431">
        <f t="shared" si="0"/>
        <v>105.57620817843866</v>
      </c>
    </row>
    <row r="17" spans="1:4" s="364" customFormat="1" ht="20.100000000000001" customHeight="1">
      <c r="A17" s="429" t="s">
        <v>433</v>
      </c>
      <c r="B17" s="430">
        <v>2696</v>
      </c>
      <c r="C17" s="430">
        <v>2837</v>
      </c>
      <c r="D17" s="431">
        <f t="shared" si="0"/>
        <v>105.2299703264095</v>
      </c>
    </row>
    <row r="18" spans="1:4" s="364" customFormat="1" ht="20.100000000000001" customHeight="1">
      <c r="A18" s="429" t="s">
        <v>387</v>
      </c>
      <c r="B18" s="430">
        <v>1971</v>
      </c>
      <c r="C18" s="430">
        <v>2159</v>
      </c>
      <c r="D18" s="431">
        <f t="shared" si="0"/>
        <v>109.53830542871638</v>
      </c>
    </row>
    <row r="19" spans="1:4" s="364" customFormat="1" ht="21.75" customHeight="1">
      <c r="A19" s="429" t="s">
        <v>434</v>
      </c>
      <c r="B19" s="430">
        <v>524</v>
      </c>
      <c r="C19" s="430">
        <v>622</v>
      </c>
      <c r="D19" s="431">
        <f t="shared" si="0"/>
        <v>118.70229007633588</v>
      </c>
    </row>
    <row r="20" spans="1:4" s="364" customFormat="1" ht="20.100000000000001" customHeight="1">
      <c r="A20" s="429" t="s">
        <v>435</v>
      </c>
      <c r="B20" s="430">
        <v>2739</v>
      </c>
      <c r="C20" s="430">
        <v>2542</v>
      </c>
      <c r="D20" s="431">
        <f t="shared" si="0"/>
        <v>92.80759401241329</v>
      </c>
    </row>
    <row r="21" spans="1:4" s="364" customFormat="1" ht="30" customHeight="1">
      <c r="A21" s="429" t="s">
        <v>446</v>
      </c>
      <c r="B21" s="430">
        <v>5443</v>
      </c>
      <c r="C21" s="430">
        <v>5983</v>
      </c>
      <c r="D21" s="431">
        <f t="shared" si="0"/>
        <v>109.92099944883336</v>
      </c>
    </row>
    <row r="22" spans="1:4" s="364" customFormat="1" ht="20.100000000000001" customHeight="1">
      <c r="A22" s="429" t="s">
        <v>437</v>
      </c>
      <c r="B22" s="430">
        <v>1508</v>
      </c>
      <c r="C22" s="430">
        <v>1638</v>
      </c>
      <c r="D22" s="431">
        <f t="shared" si="0"/>
        <v>108.62068965517241</v>
      </c>
    </row>
    <row r="23" spans="1:4" s="364" customFormat="1" ht="21" customHeight="1">
      <c r="A23" s="429" t="s">
        <v>438</v>
      </c>
      <c r="B23" s="430">
        <v>288</v>
      </c>
      <c r="C23" s="430">
        <v>328</v>
      </c>
      <c r="D23" s="431">
        <f t="shared" si="0"/>
        <v>113.88888888888889</v>
      </c>
    </row>
    <row r="24" spans="1:4" s="364" customFormat="1" ht="20.100000000000001" customHeight="1">
      <c r="A24" s="429" t="s">
        <v>439</v>
      </c>
      <c r="B24" s="430">
        <v>382</v>
      </c>
      <c r="C24" s="430">
        <v>386</v>
      </c>
      <c r="D24" s="431">
        <f t="shared" si="0"/>
        <v>101.04712041884815</v>
      </c>
    </row>
    <row r="25" spans="1:4" ht="29.25" customHeight="1">
      <c r="A25" s="429" t="s">
        <v>447</v>
      </c>
      <c r="B25" s="430">
        <v>3458</v>
      </c>
      <c r="C25" s="430">
        <v>3803</v>
      </c>
      <c r="D25" s="431">
        <f t="shared" si="0"/>
        <v>109.97686524002313</v>
      </c>
    </row>
    <row r="26" spans="1:4" ht="20.100000000000001" customHeight="1">
      <c r="A26" s="429" t="s">
        <v>441</v>
      </c>
      <c r="B26" s="430">
        <v>478</v>
      </c>
      <c r="C26" s="430">
        <v>563</v>
      </c>
      <c r="D26" s="431">
        <f t="shared" si="0"/>
        <v>117.78242677824269</v>
      </c>
    </row>
    <row r="27" spans="1:4" ht="29.25" customHeight="1">
      <c r="A27" s="433"/>
      <c r="B27" s="430"/>
      <c r="C27" s="373"/>
    </row>
    <row r="28" spans="1:4" ht="20.100000000000001" customHeight="1">
      <c r="A28" s="433"/>
      <c r="B28" s="430"/>
      <c r="C28" s="373"/>
    </row>
    <row r="29" spans="1:4" ht="20.100000000000001" customHeight="1">
      <c r="A29" s="373"/>
      <c r="B29" s="373"/>
      <c r="C29" s="373"/>
    </row>
    <row r="30" spans="1:4" ht="20.100000000000001" customHeight="1">
      <c r="A30" s="373"/>
      <c r="B30" s="373"/>
      <c r="C30" s="373"/>
    </row>
    <row r="31" spans="1:4" ht="20.100000000000001" customHeight="1">
      <c r="A31" s="373"/>
      <c r="B31" s="373"/>
      <c r="C31" s="373"/>
    </row>
    <row r="32" spans="1:4" ht="20.100000000000001" customHeight="1">
      <c r="A32" s="373"/>
      <c r="B32" s="373"/>
      <c r="C32" s="373"/>
    </row>
    <row r="33" spans="1:4" ht="20.100000000000001" customHeight="1">
      <c r="A33" s="373"/>
      <c r="B33" s="373"/>
      <c r="C33" s="373"/>
    </row>
    <row r="34" spans="1:4" ht="20.100000000000001" customHeight="1">
      <c r="A34" s="373"/>
      <c r="B34" s="373"/>
      <c r="C34" s="373"/>
    </row>
    <row r="35" spans="1:4" ht="20.100000000000001" customHeight="1">
      <c r="A35" s="373"/>
      <c r="B35" s="373"/>
      <c r="C35" s="373"/>
    </row>
    <row r="36" spans="1:4" ht="20.100000000000001" customHeight="1">
      <c r="A36" s="373"/>
      <c r="B36" s="373"/>
      <c r="C36" s="373"/>
    </row>
    <row r="37" spans="1:4" ht="20.100000000000001" customHeight="1">
      <c r="A37" s="373"/>
      <c r="B37" s="373"/>
      <c r="C37" s="373"/>
    </row>
    <row r="38" spans="1:4" ht="20.100000000000001" customHeight="1">
      <c r="A38" s="373"/>
      <c r="B38" s="373"/>
      <c r="C38" s="373"/>
    </row>
    <row r="39" spans="1:4" ht="20.100000000000001" customHeight="1">
      <c r="A39" s="373"/>
      <c r="B39" s="373"/>
      <c r="C39" s="373"/>
    </row>
    <row r="40" spans="1:4" ht="20.100000000000001" customHeight="1">
      <c r="A40" s="373"/>
      <c r="B40" s="373"/>
      <c r="C40" s="373"/>
    </row>
    <row r="41" spans="1:4" ht="20.100000000000001" customHeight="1">
      <c r="A41" s="373"/>
      <c r="B41" s="373"/>
      <c r="C41" s="373"/>
    </row>
    <row r="42" spans="1:4" ht="20.100000000000001" customHeight="1">
      <c r="A42" s="373"/>
      <c r="B42" s="373"/>
      <c r="C42" s="373"/>
    </row>
    <row r="43" spans="1:4" ht="20.100000000000001" customHeight="1">
      <c r="A43" s="373"/>
      <c r="B43" s="373"/>
      <c r="C43" s="373"/>
    </row>
    <row r="44" spans="1:4" ht="20.100000000000001" customHeight="1">
      <c r="A44" s="373"/>
      <c r="B44" s="373"/>
      <c r="C44" s="373"/>
      <c r="D44" s="373"/>
    </row>
    <row r="45" spans="1:4" ht="20.100000000000001" customHeight="1">
      <c r="A45" s="373"/>
      <c r="B45" s="373"/>
      <c r="C45" s="373"/>
      <c r="D45" s="373"/>
    </row>
    <row r="46" spans="1:4" ht="20.100000000000001" customHeight="1">
      <c r="A46" s="373"/>
      <c r="B46" s="373"/>
      <c r="C46" s="373"/>
      <c r="D46" s="373"/>
    </row>
    <row r="47" spans="1:4" ht="20.100000000000001" customHeight="1">
      <c r="A47" s="373"/>
      <c r="B47" s="373"/>
      <c r="C47" s="373"/>
      <c r="D47" s="373"/>
    </row>
    <row r="48" spans="1:4" ht="20.100000000000001" customHeight="1">
      <c r="A48" s="373"/>
      <c r="B48" s="373"/>
      <c r="C48" s="373"/>
      <c r="D48" s="373"/>
    </row>
    <row r="49" spans="1:4" ht="20.100000000000001" customHeight="1">
      <c r="A49" s="373"/>
      <c r="B49" s="373"/>
      <c r="C49" s="373"/>
      <c r="D49" s="373"/>
    </row>
    <row r="50" spans="1:4" ht="20.100000000000001" customHeight="1">
      <c r="A50" s="373"/>
      <c r="B50" s="373"/>
      <c r="C50" s="373"/>
      <c r="D50" s="373"/>
    </row>
    <row r="51" spans="1:4" ht="20.100000000000001" customHeight="1">
      <c r="A51" s="373"/>
      <c r="B51" s="373"/>
      <c r="C51" s="373"/>
      <c r="D51" s="373"/>
    </row>
    <row r="52" spans="1:4" ht="20.100000000000001" customHeight="1">
      <c r="A52" s="373"/>
      <c r="B52" s="373"/>
      <c r="C52" s="373"/>
      <c r="D52" s="373"/>
    </row>
    <row r="53" spans="1:4" ht="20.100000000000001" customHeight="1">
      <c r="A53" s="373"/>
      <c r="B53" s="373"/>
      <c r="C53" s="373"/>
      <c r="D53" s="373"/>
    </row>
    <row r="54" spans="1:4" ht="20.100000000000001" customHeight="1">
      <c r="A54" s="373"/>
      <c r="B54" s="373"/>
      <c r="C54" s="373"/>
      <c r="D54" s="373"/>
    </row>
    <row r="55" spans="1:4" ht="20.100000000000001" customHeight="1">
      <c r="A55" s="373"/>
      <c r="B55" s="373"/>
      <c r="C55" s="373"/>
      <c r="D55" s="373"/>
    </row>
    <row r="56" spans="1:4" ht="20.100000000000001" customHeight="1">
      <c r="A56" s="373"/>
      <c r="B56" s="373"/>
      <c r="C56" s="373"/>
      <c r="D56" s="373"/>
    </row>
    <row r="57" spans="1:4" ht="20.100000000000001" customHeight="1">
      <c r="A57" s="373"/>
      <c r="B57" s="373"/>
      <c r="C57" s="373"/>
      <c r="D57" s="373"/>
    </row>
    <row r="58" spans="1:4" ht="20.100000000000001" customHeight="1">
      <c r="A58" s="373"/>
    </row>
    <row r="59" spans="1:4" ht="20.100000000000001" customHeight="1">
      <c r="A59" s="373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1.SXNN</vt:lpstr>
      <vt:lpstr>2.IIPthang</vt:lpstr>
      <vt:lpstr>3.SPCNthang</vt:lpstr>
      <vt:lpstr>4.LĐCN</vt:lpstr>
      <vt:lpstr>5. LĐCN_DP</vt:lpstr>
      <vt:lpstr>6. Chi tieu DN</vt:lpstr>
      <vt:lpstr>7. DN DK thanh lap</vt:lpstr>
      <vt:lpstr>8. DN quay lai hoat dong</vt:lpstr>
      <vt:lpstr>9. DN Ngừng có thời hạn</vt:lpstr>
      <vt:lpstr>10. DN giải thể</vt:lpstr>
      <vt:lpstr>11.VDT</vt:lpstr>
      <vt:lpstr>12.FDI</vt:lpstr>
      <vt:lpstr>13. Tongmuc</vt:lpstr>
      <vt:lpstr>14.XK </vt:lpstr>
      <vt:lpstr>15.NK</vt:lpstr>
      <vt:lpstr>16.CPI</vt:lpstr>
      <vt:lpstr>17. VT HK</vt:lpstr>
      <vt:lpstr>18. VT HH</vt:lpstr>
      <vt:lpstr>19. KQT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Bùi Trâm Anh</cp:lastModifiedBy>
  <cp:lastPrinted>2026-05-02T16:09:35Z</cp:lastPrinted>
  <dcterms:created xsi:type="dcterms:W3CDTF">2026-04-29T02:41:09Z</dcterms:created>
  <dcterms:modified xsi:type="dcterms:W3CDTF">2026-07-16T01:37:46Z</dcterms:modified>
</cp:coreProperties>
</file>